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/>
  </bookViews>
  <sheets>
    <sheet name="Приложение 1 май 2026" sheetId="93" r:id="rId1"/>
  </sheets>
  <definedNames>
    <definedName name="_xlnm.Print_Area" localSheetId="0">'Приложение 1 май 2026'!$A$1:$G$64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93"/>
  <c r="E19"/>
  <c r="E26" l="1"/>
  <c r="G68" l="1"/>
  <c r="F68"/>
  <c r="E68"/>
  <c r="G63"/>
  <c r="G62" s="1"/>
  <c r="F63"/>
  <c r="F62" s="1"/>
  <c r="E63"/>
  <c r="E62" s="1"/>
  <c r="F61"/>
  <c r="E61"/>
  <c r="E59" s="1"/>
  <c r="G59"/>
  <c r="F59"/>
  <c r="E55"/>
  <c r="E54" s="1"/>
  <c r="G54"/>
  <c r="F54"/>
  <c r="F48" s="1"/>
  <c r="G48"/>
  <c r="G46"/>
  <c r="F46"/>
  <c r="E46"/>
  <c r="G41"/>
  <c r="F41"/>
  <c r="E41"/>
  <c r="G38"/>
  <c r="F38"/>
  <c r="E38"/>
  <c r="G35"/>
  <c r="F35"/>
  <c r="E35"/>
  <c r="G30"/>
  <c r="G29" s="1"/>
  <c r="F30"/>
  <c r="F29" s="1"/>
  <c r="E30"/>
  <c r="E29" s="1"/>
  <c r="G27"/>
  <c r="F27"/>
  <c r="E27"/>
  <c r="G24"/>
  <c r="F24"/>
  <c r="E24"/>
  <c r="G22"/>
  <c r="F22"/>
  <c r="E22"/>
  <c r="G20"/>
  <c r="F20"/>
  <c r="E20"/>
  <c r="G18"/>
  <c r="F18"/>
  <c r="E18"/>
  <c r="G45" l="1"/>
  <c r="G44" s="1"/>
  <c r="F17"/>
  <c r="G17"/>
  <c r="G16" s="1"/>
  <c r="E17"/>
  <c r="E48"/>
  <c r="E45" s="1"/>
  <c r="E44" s="1"/>
  <c r="F45"/>
  <c r="F44" s="1"/>
  <c r="F16" l="1"/>
  <c r="E16"/>
</calcChain>
</file>

<file path=xl/sharedStrings.xml><?xml version="1.0" encoding="utf-8"?>
<sst xmlns="http://schemas.openxmlformats.org/spreadsheetml/2006/main" count="116" uniqueCount="115">
  <si>
    <t>Налог на доходы физических лиц</t>
  </si>
  <si>
    <t>Земельный налог</t>
  </si>
  <si>
    <t>Налог на имущество физических лиц</t>
  </si>
  <si>
    <t>Всего доходов</t>
  </si>
  <si>
    <t>КБК</t>
  </si>
  <si>
    <t>1 00 00000 00 0000 000</t>
  </si>
  <si>
    <t>1 01 00000 00 0000 000</t>
  </si>
  <si>
    <t>Налоги на прибыль, доходы</t>
  </si>
  <si>
    <t>1 01 02000 01 0000 110</t>
  </si>
  <si>
    <t>Налоги на имущество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</si>
  <si>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</si>
  <si>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</si>
  <si>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1 11 05000 00 0000 120</t>
  </si>
  <si>
    <t>2 00 00000 00 0000 000</t>
  </si>
  <si>
    <t>Наименование доходов</t>
  </si>
  <si>
    <t>1 11 05010 00 0000 120</t>
  </si>
  <si>
    <t>1 06 01000 00 0000 110</t>
  </si>
  <si>
    <t>1 06 06000 00 0000 110</t>
  </si>
  <si>
    <t xml:space="preserve"> </t>
  </si>
  <si>
    <t xml:space="preserve"> Сумма (тыс.руб)</t>
  </si>
  <si>
    <t>1 06 00000 00 0000 000</t>
  </si>
  <si>
    <t>Налоговые и неналоговые доходы</t>
  </si>
  <si>
    <t>1 11 09000 00 0000 120</t>
  </si>
  <si>
    <t>1 14 00000 00 0000 000</t>
  </si>
  <si>
    <t>Доходы от продажи материальных и нематериальных активов</t>
  </si>
  <si>
    <t>2 02 00000 00 0000 000</t>
  </si>
  <si>
    <t>Безвозмездные поступления от других бюджетов бюджетной системы РФ</t>
  </si>
  <si>
    <t>1 08 00000 00 0000 000</t>
  </si>
  <si>
    <t>Государственная пошлина</t>
  </si>
  <si>
    <t>1 08 04000  01 0000 110</t>
  </si>
  <si>
    <t>Государственная пошлина за совершение нотариальных  действий (за исключением действий,  совершаемых консульскими учреждениями РФ)</t>
  </si>
  <si>
    <t>1 14 06000 00 0000 430</t>
  </si>
  <si>
    <t>УТВЕРЖДЕНЫ</t>
  </si>
  <si>
    <t xml:space="preserve">Безвозмездные поступления </t>
  </si>
  <si>
    <t>1 13 00000 00 0000 000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</si>
  <si>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</si>
  <si>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</si>
  <si>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</si>
  <si>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</si>
  <si>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 xml:space="preserve"> решением  cовета депутатов</t>
  </si>
  <si>
    <t>Прочие доходы от использования имущества и прав, находящихся в государственной и муниципальной собственности ( за исключением имущества бюджетных и  автономных учреждений, а также имущества государственных и муниципальных унитарных предприятий, в том числе казенных)</t>
  </si>
  <si>
    <t>Ленинградской области</t>
  </si>
  <si>
    <t>1 13 01000 00 0000 130</t>
  </si>
  <si>
    <t>Доходы от оказания платных услуг  (работ)</t>
  </si>
  <si>
    <t>Кировского муниципального района</t>
  </si>
  <si>
    <t>1 03 00000 00 0000 000</t>
  </si>
  <si>
    <t>Налоги на товары (работы,услуги), реализуемые на территории РФ</t>
  </si>
  <si>
    <t>1 03 02000 01 0000 110</t>
  </si>
  <si>
    <t>Акцизы по подакцизным товарам (продукции), производимым на территории РФ</t>
  </si>
  <si>
    <t xml:space="preserve">Доходы от продажи земельных участков, находящихся в государственной и муниципальной собственности </t>
  </si>
  <si>
    <t>Субвенции бюджетам городских поселений на выполнение передаваемых полномочий субъектов РФ</t>
  </si>
  <si>
    <t>Субсидии бюджетам бюджетной системы РФ (межбюджетные субсидии)</t>
  </si>
  <si>
    <t>Прочие субсидии бюджетам городских  поселений, в том числе:</t>
  </si>
  <si>
    <t>(Приложение 1)</t>
  </si>
  <si>
    <t>Субсидии бюджетам городских поселений на софинансирование капитальных вложений в объекты муниципальной собственности</t>
  </si>
  <si>
    <t xml:space="preserve">2 02 10000 00 0000 150 </t>
  </si>
  <si>
    <t>2 02 20000 00 0000 150</t>
  </si>
  <si>
    <t>2 02 20216 13 0000 150</t>
  </si>
  <si>
    <t>2 02 29999 13 0000 150</t>
  </si>
  <si>
    <t>2 02 30000 00 0000 150</t>
  </si>
  <si>
    <t>2 02 30024 13 0000 150</t>
  </si>
  <si>
    <t>2 02 35118 13 0000 150</t>
  </si>
  <si>
    <t>в рамках государственной программы Ленинградской области "Устойчивое общественное развитие в Ленинградской области"</t>
  </si>
  <si>
    <t>2 02 25497 13 0000 150</t>
  </si>
  <si>
    <t>Субсидии бюджетам городских поселений на реализацию мероприятий по обеспечению жильем молодых семей</t>
  </si>
  <si>
    <t>2 02 25555 13 0000 150</t>
  </si>
  <si>
    <t>Субсидии бюджетам городских поселений на реализацию программ формирования современной городской среды</t>
  </si>
  <si>
    <t>2 02 20077 13 0000 150</t>
  </si>
  <si>
    <t>Дотации бюджетам городских поселений на выравнивание бюджетной обеспеченности из бюджетов муниципальных районов</t>
  </si>
  <si>
    <t>2 02 16001 13 0000 150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</si>
  <si>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</si>
  <si>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</si>
  <si>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</si>
  <si>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</si>
  <si>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</si>
  <si>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</si>
  <si>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</si>
  <si>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2 02 40000 00 0000 150</t>
  </si>
  <si>
    <t>Иные межбюджетные трансферты</t>
  </si>
  <si>
    <t>2 02 49999 13 0000 150</t>
  </si>
  <si>
    <t>Прочие межбюджетные транферты, передаваемые бюджетам городских поселений, в том числе:</t>
  </si>
  <si>
    <t>1 17 00000 00 0000 000</t>
  </si>
  <si>
    <t>Прочие неналоговые доходы</t>
  </si>
  <si>
    <t>1 17 05000 00 0000 180</t>
  </si>
  <si>
    <t>1 17 15000 00 0000 150</t>
  </si>
  <si>
    <t>Инициативные платежи</t>
  </si>
  <si>
    <t>в рамках государственной программы Ленинградской области "Развитие культуры в Ленинградской области"</t>
  </si>
  <si>
    <t>в рамках государственной программы Ленинградской области "Формирование городской среды и обеспечение качественным жильем граждан на территории Ленинградской области"</t>
  </si>
  <si>
    <t>в рамках государственной программы Ленинградской области "Охрана окружающей среды Ленинградской области"</t>
  </si>
  <si>
    <t>на поддержку мер по обеспечению сбалансированности бюджетов поселений в целях финансового обеспечения исполнения расходных обязательств по реализации Указа Президента РФ от 7 мая 2012 года №597</t>
  </si>
  <si>
    <t>1 13 02000 00 0000 130</t>
  </si>
  <si>
    <t>Доходы  от компенсации затрат государства</t>
  </si>
  <si>
    <t xml:space="preserve">грант за достижение показателей деятельности органов исполнительной власти субъектов РФ  
</t>
  </si>
  <si>
    <t>2 03 00000 00 0000 000</t>
  </si>
  <si>
    <t>Безвозмездные поступления от государственных (муниципальных) организаций</t>
  </si>
  <si>
    <t xml:space="preserve">2 03 05010 13 0000 150
</t>
  </si>
  <si>
    <t xml:space="preserve">
Предоставление государственными (муниципальными) организациями грантов для получателей средств бюджетов городских поселений</t>
  </si>
  <si>
    <t>Приладожского городского  поселения</t>
  </si>
  <si>
    <t>2026 год</t>
  </si>
  <si>
    <t>на поддержку развития объектов общественной инфраструктуры, обеспечение устойчивого функционирования объектов социальной сферы, мероприятий по благоустройству территорий поселений</t>
  </si>
  <si>
    <t xml:space="preserve"> на цели поощрения муниципальных управленческих команд</t>
  </si>
  <si>
    <t>2027 год</t>
  </si>
  <si>
    <t>1 11 05030 00 0000 120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</si>
  <si>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</si>
  <si>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</si>
  <si>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Прогнозируемые поступления
налоговых, неналоговых доходов и безвозмездных поступлений в бюджет                                                            Приладожского городского поселения Кировского муниципального района Ленинградской области по кодам видов доходов на  2026 год и на плановый период 2027 и 2028 годов</t>
  </si>
  <si>
    <t>2028 год</t>
  </si>
  <si>
    <t>Доходы, получаемые в виде арендной либо иной платы за передачу в возмездное пользование государственного и муниципального имущества ( за исключением имущества бюджетных и  автономных учреждений, а также имущества государственных и муниципальных унитарных предприятий, в том числе казенных),в том числе: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</si>
  <si>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</si>
  <si>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</si>
  <si>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2 02 25349 13 0000 150</t>
  </si>
  <si>
    <t xml:space="preserve">Субсидии на модернизацию учреждений культуры, включая создание детских культурно-просветительских центров на базе учреждений культуры </t>
  </si>
  <si>
    <t>( в редакции решения совета депутатов</t>
  </si>
  <si>
    <t xml:space="preserve">от 10 декабря 2025 г. №33 </t>
  </si>
  <si>
    <t>от 13 мая 2026 г. № 25)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</si>
</sst>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.000"/>
  </numFmts>
  <fonts count="10">
    <font>
      <sz val="10"/>
      <name val="Arial Cyr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5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2" borderId="0" xfId="0" applyFont="1" applyFill="1"/>
    <xf numFmtId="0" fontId="4" fillId="2" borderId="0" xfId="0" applyFont="1" applyFill="1"/>
    <xf numFmtId="0" fontId="9" fillId="0" borderId="0" xfId="0" applyFont="1"/>
    <xf numFmtId="166" fontId="2" fillId="0" borderId="0" xfId="0" applyNumberFormat="1" applyFont="1"/>
    <xf numFmtId="0" fontId="0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 wrapText="1"/>
    </xf>
    <xf numFmtId="0" fontId="1" fillId="0" borderId="4" xfId="0" applyFont="1" applyFill="1" applyBorder="1"/>
    <xf numFmtId="0" fontId="8" fillId="0" borderId="5" xfId="0" applyFont="1" applyFill="1" applyBorder="1"/>
    <xf numFmtId="0" fontId="8" fillId="0" borderId="6" xfId="0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righ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6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1" fillId="0" borderId="4" xfId="0" applyFont="1" applyFill="1" applyBorder="1" applyAlignment="1">
      <alignment wrapText="1"/>
    </xf>
    <xf numFmtId="0" fontId="1" fillId="0" borderId="5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9"/>
  <sheetViews>
    <sheetView tabSelected="1" topLeftCell="A23" zoomScaleSheetLayoutView="100" workbookViewId="0">
      <selection activeCell="L17" sqref="L17"/>
    </sheetView>
  </sheetViews>
  <sheetFormatPr defaultRowHeight="15.75"/>
  <cols>
    <col min="1" max="1" width="24.28515625" style="11" customWidth="1"/>
    <col min="2" max="2" width="16.140625" style="11" customWidth="1"/>
    <col min="3" max="3" width="9.140625" style="11"/>
    <col min="4" max="4" width="34.140625" style="11" customWidth="1"/>
    <col min="5" max="7" width="12.7109375" style="11" customWidth="1"/>
    <col min="8" max="16384" width="9.140625" style="1"/>
  </cols>
  <sheetData>
    <row r="1" spans="1:11">
      <c r="D1" s="35" t="s">
        <v>32</v>
      </c>
      <c r="E1" s="35"/>
      <c r="F1" s="35"/>
      <c r="G1" s="35"/>
    </row>
    <row r="2" spans="1:11">
      <c r="D2" s="34" t="s">
        <v>39</v>
      </c>
      <c r="E2" s="34"/>
      <c r="F2" s="34"/>
      <c r="G2" s="34"/>
    </row>
    <row r="3" spans="1:11">
      <c r="D3" s="34" t="s">
        <v>97</v>
      </c>
      <c r="E3" s="34"/>
      <c r="F3" s="34"/>
      <c r="G3" s="34"/>
    </row>
    <row r="4" spans="1:11">
      <c r="D4" s="34" t="s">
        <v>44</v>
      </c>
      <c r="E4" s="34"/>
      <c r="F4" s="34"/>
      <c r="G4" s="34"/>
    </row>
    <row r="5" spans="1:11">
      <c r="D5" s="34" t="s">
        <v>41</v>
      </c>
      <c r="E5" s="34"/>
      <c r="F5" s="34"/>
      <c r="G5" s="34"/>
    </row>
    <row r="6" spans="1:11">
      <c r="D6" s="34" t="s">
        <v>113</v>
      </c>
      <c r="E6" s="34"/>
      <c r="F6" s="34"/>
      <c r="G6" s="34"/>
    </row>
    <row r="7" spans="1:11">
      <c r="D7" s="34" t="s">
        <v>112</v>
      </c>
      <c r="E7" s="34"/>
      <c r="F7" s="34"/>
      <c r="G7" s="34"/>
    </row>
    <row r="8" spans="1:11">
      <c r="D8" s="12"/>
      <c r="E8" s="34" t="s">
        <v>114</v>
      </c>
      <c r="F8" s="34"/>
      <c r="G8" s="34"/>
    </row>
    <row r="9" spans="1:11" ht="19.899999999999999" customHeight="1">
      <c r="D9" s="39" t="s">
        <v>53</v>
      </c>
      <c r="E9" s="39"/>
      <c r="F9" s="39"/>
      <c r="G9" s="39"/>
    </row>
    <row r="10" spans="1:11" ht="13.15" customHeight="1">
      <c r="D10" s="13"/>
      <c r="E10" s="13"/>
    </row>
    <row r="11" spans="1:11" ht="12.75" customHeight="1">
      <c r="A11" s="40" t="s">
        <v>105</v>
      </c>
      <c r="B11" s="40"/>
      <c r="C11" s="40"/>
      <c r="D11" s="40"/>
      <c r="E11" s="40"/>
      <c r="F11" s="40"/>
      <c r="G11" s="40"/>
    </row>
    <row r="12" spans="1:11" ht="77.25" customHeight="1">
      <c r="A12" s="40"/>
      <c r="B12" s="40"/>
      <c r="C12" s="40"/>
      <c r="D12" s="40"/>
      <c r="E12" s="40"/>
      <c r="F12" s="40"/>
      <c r="G12" s="40"/>
    </row>
    <row r="13" spans="1:11" ht="6.75" customHeight="1">
      <c r="B13" s="14"/>
      <c r="C13" s="14"/>
      <c r="D13" s="14"/>
      <c r="E13" s="15" t="s">
        <v>18</v>
      </c>
    </row>
    <row r="14" spans="1:11" ht="25.15" customHeight="1">
      <c r="A14" s="41" t="s">
        <v>4</v>
      </c>
      <c r="B14" s="43" t="s">
        <v>14</v>
      </c>
      <c r="C14" s="44"/>
      <c r="D14" s="45"/>
      <c r="E14" s="49" t="s">
        <v>19</v>
      </c>
      <c r="F14" s="49"/>
      <c r="G14" s="49"/>
    </row>
    <row r="15" spans="1:11" ht="25.15" customHeight="1">
      <c r="A15" s="42"/>
      <c r="B15" s="46"/>
      <c r="C15" s="47"/>
      <c r="D15" s="48"/>
      <c r="E15" s="16" t="s">
        <v>98</v>
      </c>
      <c r="F15" s="16" t="s">
        <v>101</v>
      </c>
      <c r="G15" s="16" t="s">
        <v>106</v>
      </c>
    </row>
    <row r="16" spans="1:11" ht="25.15" customHeight="1">
      <c r="A16" s="17"/>
      <c r="B16" s="50" t="s">
        <v>3</v>
      </c>
      <c r="C16" s="51"/>
      <c r="D16" s="52"/>
      <c r="E16" s="18">
        <f>E17+E44</f>
        <v>106419.9</v>
      </c>
      <c r="F16" s="18">
        <f>F17+F44</f>
        <v>81370.8</v>
      </c>
      <c r="G16" s="18">
        <f>G17+G44</f>
        <v>77496.399999999994</v>
      </c>
      <c r="J16" s="9"/>
      <c r="K16" s="9"/>
    </row>
    <row r="17" spans="1:7" ht="19.899999999999999" customHeight="1">
      <c r="A17" s="19" t="s">
        <v>5</v>
      </c>
      <c r="B17" s="53" t="s">
        <v>21</v>
      </c>
      <c r="C17" s="54"/>
      <c r="D17" s="55"/>
      <c r="E17" s="20">
        <f>E18+E24+E29+E38+E27+E35+E22+E20+E41</f>
        <v>55097.7</v>
      </c>
      <c r="F17" s="20">
        <f>F18+F24+F29+F38+F27+F35+F22+F20+F41</f>
        <v>53860.1</v>
      </c>
      <c r="G17" s="20">
        <f>G18+G24+G29+G38+G27+G35+G22+G20+G41</f>
        <v>55323</v>
      </c>
    </row>
    <row r="18" spans="1:7" ht="21.6" customHeight="1">
      <c r="A18" s="19" t="s">
        <v>6</v>
      </c>
      <c r="B18" s="53" t="s">
        <v>7</v>
      </c>
      <c r="C18" s="54"/>
      <c r="D18" s="55"/>
      <c r="E18" s="20">
        <f>E19</f>
        <v>30102.2</v>
      </c>
      <c r="F18" s="20">
        <f>F19</f>
        <v>32980</v>
      </c>
      <c r="G18" s="20">
        <f>G19</f>
        <v>33100</v>
      </c>
    </row>
    <row r="19" spans="1:7" ht="15.75" customHeight="1">
      <c r="A19" s="21" t="s">
        <v>8</v>
      </c>
      <c r="B19" s="56" t="s">
        <v>0</v>
      </c>
      <c r="C19" s="57"/>
      <c r="D19" s="58"/>
      <c r="E19" s="22">
        <f>28918.2+1184</f>
        <v>30102.2</v>
      </c>
      <c r="F19" s="22">
        <f>31300+1680</f>
        <v>32980</v>
      </c>
      <c r="G19" s="22">
        <v>33100</v>
      </c>
    </row>
    <row r="20" spans="1:7" s="5" customFormat="1" ht="36.6" customHeight="1">
      <c r="A20" s="23" t="s">
        <v>45</v>
      </c>
      <c r="B20" s="59" t="s">
        <v>46</v>
      </c>
      <c r="C20" s="60"/>
      <c r="D20" s="61"/>
      <c r="E20" s="20">
        <f>E21</f>
        <v>609.1</v>
      </c>
      <c r="F20" s="20">
        <f>F21</f>
        <v>805.9</v>
      </c>
      <c r="G20" s="20">
        <f>G21</f>
        <v>805.9</v>
      </c>
    </row>
    <row r="21" spans="1:7" s="4" customFormat="1" ht="32.85" customHeight="1">
      <c r="A21" s="24" t="s">
        <v>47</v>
      </c>
      <c r="B21" s="62" t="s">
        <v>48</v>
      </c>
      <c r="C21" s="63"/>
      <c r="D21" s="64"/>
      <c r="E21" s="22">
        <v>609.1</v>
      </c>
      <c r="F21" s="22">
        <v>805.9</v>
      </c>
      <c r="G21" s="22">
        <v>805.9</v>
      </c>
    </row>
    <row r="22" spans="1:7" ht="20.45" customHeight="1">
      <c r="A22" s="19" t="s">
        <v>35</v>
      </c>
      <c r="B22" s="36" t="s">
        <v>36</v>
      </c>
      <c r="C22" s="37"/>
      <c r="D22" s="38"/>
      <c r="E22" s="20">
        <f>E23</f>
        <v>23</v>
      </c>
      <c r="F22" s="20">
        <f>F23</f>
        <v>25</v>
      </c>
      <c r="G22" s="20">
        <f>G23</f>
        <v>25</v>
      </c>
    </row>
    <row r="23" spans="1:7">
      <c r="A23" s="21" t="s">
        <v>37</v>
      </c>
      <c r="B23" s="68" t="s">
        <v>38</v>
      </c>
      <c r="C23" s="69"/>
      <c r="D23" s="70"/>
      <c r="E23" s="22">
        <v>23</v>
      </c>
      <c r="F23" s="22">
        <v>25</v>
      </c>
      <c r="G23" s="22">
        <v>25</v>
      </c>
    </row>
    <row r="24" spans="1:7" ht="19.149999999999999" customHeight="1">
      <c r="A24" s="19" t="s">
        <v>20</v>
      </c>
      <c r="B24" s="53" t="s">
        <v>9</v>
      </c>
      <c r="C24" s="54"/>
      <c r="D24" s="55"/>
      <c r="E24" s="20">
        <f>E25+E26</f>
        <v>9800</v>
      </c>
      <c r="F24" s="20">
        <f>F25+F26</f>
        <v>9730</v>
      </c>
      <c r="G24" s="20">
        <f>G25+G26</f>
        <v>10200</v>
      </c>
    </row>
    <row r="25" spans="1:7" s="6" customFormat="1" ht="15.75" customHeight="1">
      <c r="A25" s="21" t="s">
        <v>16</v>
      </c>
      <c r="B25" s="56" t="s">
        <v>2</v>
      </c>
      <c r="C25" s="57"/>
      <c r="D25" s="58"/>
      <c r="E25" s="22">
        <v>4500</v>
      </c>
      <c r="F25" s="22">
        <v>4800</v>
      </c>
      <c r="G25" s="22">
        <v>5100</v>
      </c>
    </row>
    <row r="26" spans="1:7" ht="15.75" customHeight="1">
      <c r="A26" s="21" t="s">
        <v>17</v>
      </c>
      <c r="B26" s="56" t="s">
        <v>1</v>
      </c>
      <c r="C26" s="57"/>
      <c r="D26" s="58"/>
      <c r="E26" s="22">
        <f>4780+520</f>
        <v>5300</v>
      </c>
      <c r="F26" s="22">
        <v>4930</v>
      </c>
      <c r="G26" s="22">
        <v>5100</v>
      </c>
    </row>
    <row r="27" spans="1:7" s="2" customFormat="1" ht="24.6" hidden="1" customHeight="1">
      <c r="A27" s="25" t="s">
        <v>27</v>
      </c>
      <c r="B27" s="53" t="s">
        <v>28</v>
      </c>
      <c r="C27" s="54"/>
      <c r="D27" s="55"/>
      <c r="E27" s="20">
        <f>E28</f>
        <v>0</v>
      </c>
      <c r="F27" s="20">
        <f>F28</f>
        <v>0</v>
      </c>
      <c r="G27" s="20">
        <f>G28</f>
        <v>0</v>
      </c>
    </row>
    <row r="28" spans="1:7" ht="50.45" hidden="1" customHeight="1">
      <c r="A28" s="26" t="s">
        <v>29</v>
      </c>
      <c r="B28" s="56" t="s">
        <v>30</v>
      </c>
      <c r="C28" s="57"/>
      <c r="D28" s="58"/>
      <c r="E28" s="22"/>
      <c r="F28" s="22"/>
      <c r="G28" s="22"/>
    </row>
    <row r="29" spans="1:7" ht="36" customHeight="1">
      <c r="A29" s="25" t="s">
        <v>10</v>
      </c>
      <c r="B29" s="71" t="s">
        <v>11</v>
      </c>
      <c r="C29" s="72"/>
      <c r="D29" s="73"/>
      <c r="E29" s="20">
        <f>E30+E34</f>
        <v>5783.1</v>
      </c>
      <c r="F29" s="20">
        <f>F30+F34</f>
        <v>5967.1</v>
      </c>
      <c r="G29" s="20">
        <f>G30+G34</f>
        <v>5991.2000000000007</v>
      </c>
    </row>
    <row r="30" spans="1:7" s="6" customFormat="1" ht="97.5" customHeight="1">
      <c r="A30" s="21" t="s">
        <v>12</v>
      </c>
      <c r="B30" s="56" t="s">
        <v>107</v>
      </c>
      <c r="C30" s="57"/>
      <c r="D30" s="58"/>
      <c r="E30" s="22">
        <f>SUM(E31:E33)</f>
        <v>3683.1000000000004</v>
      </c>
      <c r="F30" s="22">
        <f>SUM(F31:F33)</f>
        <v>3783.1000000000004</v>
      </c>
      <c r="G30" s="22">
        <f>SUM(G31:G33)</f>
        <v>3719.8</v>
      </c>
    </row>
    <row r="31" spans="1:7" ht="81" customHeight="1">
      <c r="A31" s="21" t="s">
        <v>15</v>
      </c>
      <c r="B31" s="67" t="s">
        <v>103</v>
      </c>
      <c r="C31" s="67"/>
      <c r="D31" s="67"/>
      <c r="E31" s="22">
        <v>2100</v>
      </c>
      <c r="F31" s="22">
        <v>2200</v>
      </c>
      <c r="G31" s="22">
        <v>2200</v>
      </c>
    </row>
    <row r="32" spans="1:7" ht="102" customHeight="1">
      <c r="A32" s="21" t="s">
        <v>75</v>
      </c>
      <c r="B32" s="67" t="s">
        <v>76</v>
      </c>
      <c r="C32" s="67"/>
      <c r="D32" s="67"/>
      <c r="E32" s="22">
        <v>11.9</v>
      </c>
      <c r="F32" s="22">
        <v>11.9</v>
      </c>
      <c r="G32" s="22">
        <v>11.9</v>
      </c>
    </row>
    <row r="33" spans="1:7" ht="108.75" customHeight="1">
      <c r="A33" s="21" t="s">
        <v>102</v>
      </c>
      <c r="B33" s="67" t="s">
        <v>108</v>
      </c>
      <c r="C33" s="67"/>
      <c r="D33" s="67"/>
      <c r="E33" s="22">
        <v>1571.2</v>
      </c>
      <c r="F33" s="22">
        <v>1571.2</v>
      </c>
      <c r="G33" s="22">
        <v>1507.9</v>
      </c>
    </row>
    <row r="34" spans="1:7" ht="103.5" customHeight="1">
      <c r="A34" s="21" t="s">
        <v>22</v>
      </c>
      <c r="B34" s="67" t="s">
        <v>40</v>
      </c>
      <c r="C34" s="67"/>
      <c r="D34" s="67"/>
      <c r="E34" s="22">
        <v>2100</v>
      </c>
      <c r="F34" s="22">
        <v>2184</v>
      </c>
      <c r="G34" s="22">
        <v>2271.4</v>
      </c>
    </row>
    <row r="35" spans="1:7" s="4" customFormat="1" ht="37.5" customHeight="1">
      <c r="A35" s="19" t="s">
        <v>34</v>
      </c>
      <c r="B35" s="53" t="s">
        <v>74</v>
      </c>
      <c r="C35" s="54"/>
      <c r="D35" s="55"/>
      <c r="E35" s="20">
        <f>E36+E37</f>
        <v>995</v>
      </c>
      <c r="F35" s="20">
        <f>F36+F37</f>
        <v>1030</v>
      </c>
      <c r="G35" s="20">
        <f>G36+G37</f>
        <v>1050</v>
      </c>
    </row>
    <row r="36" spans="1:7" s="10" customFormat="1" ht="24.95" customHeight="1">
      <c r="A36" s="24" t="s">
        <v>42</v>
      </c>
      <c r="B36" s="62" t="s">
        <v>43</v>
      </c>
      <c r="C36" s="63"/>
      <c r="D36" s="64"/>
      <c r="E36" s="22">
        <v>915</v>
      </c>
      <c r="F36" s="22">
        <v>930</v>
      </c>
      <c r="G36" s="22">
        <v>950</v>
      </c>
    </row>
    <row r="37" spans="1:7" s="2" customFormat="1" ht="33.6" customHeight="1">
      <c r="A37" s="21" t="s">
        <v>90</v>
      </c>
      <c r="B37" s="56" t="s">
        <v>91</v>
      </c>
      <c r="C37" s="57"/>
      <c r="D37" s="58"/>
      <c r="E37" s="22">
        <v>80</v>
      </c>
      <c r="F37" s="22">
        <v>100</v>
      </c>
      <c r="G37" s="22">
        <v>100</v>
      </c>
    </row>
    <row r="38" spans="1:7" s="3" customFormat="1" ht="45" customHeight="1">
      <c r="A38" s="19" t="s">
        <v>23</v>
      </c>
      <c r="B38" s="53" t="s">
        <v>24</v>
      </c>
      <c r="C38" s="54"/>
      <c r="D38" s="55"/>
      <c r="E38" s="20">
        <f>E40+E39</f>
        <v>7321.3</v>
      </c>
      <c r="F38" s="20">
        <f>F40+F39</f>
        <v>2858.1</v>
      </c>
      <c r="G38" s="20">
        <f>G40+G39</f>
        <v>3686.9</v>
      </c>
    </row>
    <row r="39" spans="1:7" ht="99.75" hidden="1" customHeight="1">
      <c r="A39" s="21" t="s">
        <v>72</v>
      </c>
      <c r="B39" s="56" t="s">
        <v>73</v>
      </c>
      <c r="C39" s="57"/>
      <c r="D39" s="58"/>
      <c r="E39" s="27">
        <v>0</v>
      </c>
      <c r="F39" s="27">
        <v>0</v>
      </c>
      <c r="G39" s="27">
        <v>0</v>
      </c>
    </row>
    <row r="40" spans="1:7" ht="46.5" customHeight="1">
      <c r="A40" s="21" t="s">
        <v>31</v>
      </c>
      <c r="B40" s="56" t="s">
        <v>49</v>
      </c>
      <c r="C40" s="57"/>
      <c r="D40" s="58"/>
      <c r="E40" s="22">
        <v>7321.3</v>
      </c>
      <c r="F40" s="22">
        <v>2858.1</v>
      </c>
      <c r="G40" s="22">
        <v>3686.9</v>
      </c>
    </row>
    <row r="41" spans="1:7" ht="28.9" customHeight="1">
      <c r="A41" s="23" t="s">
        <v>81</v>
      </c>
      <c r="B41" s="59" t="s">
        <v>82</v>
      </c>
      <c r="C41" s="60"/>
      <c r="D41" s="61"/>
      <c r="E41" s="20">
        <f>E42+E43</f>
        <v>464</v>
      </c>
      <c r="F41" s="20">
        <f>F42+F43</f>
        <v>464</v>
      </c>
      <c r="G41" s="20">
        <f>G42+G43</f>
        <v>464</v>
      </c>
    </row>
    <row r="42" spans="1:7" ht="23.45" customHeight="1">
      <c r="A42" s="21" t="s">
        <v>83</v>
      </c>
      <c r="B42" s="62" t="s">
        <v>82</v>
      </c>
      <c r="C42" s="63"/>
      <c r="D42" s="64"/>
      <c r="E42" s="22">
        <v>464</v>
      </c>
      <c r="F42" s="22">
        <v>464</v>
      </c>
      <c r="G42" s="22">
        <v>464</v>
      </c>
    </row>
    <row r="43" spans="1:7" ht="26.65" hidden="1" customHeight="1">
      <c r="A43" s="21" t="s">
        <v>84</v>
      </c>
      <c r="B43" s="56" t="s">
        <v>85</v>
      </c>
      <c r="C43" s="57"/>
      <c r="D43" s="58"/>
      <c r="E43" s="22">
        <v>0</v>
      </c>
      <c r="F43" s="22">
        <v>0</v>
      </c>
      <c r="G43" s="22">
        <v>0</v>
      </c>
    </row>
    <row r="44" spans="1:7" ht="31.5" customHeight="1">
      <c r="A44" s="19" t="s">
        <v>13</v>
      </c>
      <c r="B44" s="36" t="s">
        <v>33</v>
      </c>
      <c r="C44" s="37"/>
      <c r="D44" s="38"/>
      <c r="E44" s="28">
        <f>E45+E68</f>
        <v>51322.200000000004</v>
      </c>
      <c r="F44" s="28">
        <f>F45</f>
        <v>27510.7</v>
      </c>
      <c r="G44" s="28">
        <f>G45</f>
        <v>22173.4</v>
      </c>
    </row>
    <row r="45" spans="1:7" ht="30.75" customHeight="1">
      <c r="A45" s="19" t="s">
        <v>25</v>
      </c>
      <c r="B45" s="53" t="s">
        <v>26</v>
      </c>
      <c r="C45" s="54"/>
      <c r="D45" s="55"/>
      <c r="E45" s="20">
        <f>E46+E48+E59+E62</f>
        <v>51322.200000000004</v>
      </c>
      <c r="F45" s="20">
        <f>F46+F48+F59</f>
        <v>27510.7</v>
      </c>
      <c r="G45" s="20">
        <f>G46+G48+G59</f>
        <v>22173.4</v>
      </c>
    </row>
    <row r="46" spans="1:7" ht="32.25" customHeight="1">
      <c r="A46" s="19" t="s">
        <v>55</v>
      </c>
      <c r="B46" s="53" t="s">
        <v>70</v>
      </c>
      <c r="C46" s="54"/>
      <c r="D46" s="55"/>
      <c r="E46" s="20">
        <f>E47</f>
        <v>13830.7</v>
      </c>
      <c r="F46" s="20">
        <f>F47</f>
        <v>12432.9</v>
      </c>
      <c r="G46" s="20">
        <f>G47</f>
        <v>11775.4</v>
      </c>
    </row>
    <row r="47" spans="1:7" ht="57" customHeight="1">
      <c r="A47" s="21" t="s">
        <v>69</v>
      </c>
      <c r="B47" s="56" t="s">
        <v>68</v>
      </c>
      <c r="C47" s="57"/>
      <c r="D47" s="58"/>
      <c r="E47" s="22">
        <v>13830.7</v>
      </c>
      <c r="F47" s="22">
        <v>12432.9</v>
      </c>
      <c r="G47" s="22">
        <v>11775.4</v>
      </c>
    </row>
    <row r="48" spans="1:7" ht="36" customHeight="1">
      <c r="A48" s="19" t="s">
        <v>56</v>
      </c>
      <c r="B48" s="53" t="s">
        <v>51</v>
      </c>
      <c r="C48" s="54"/>
      <c r="D48" s="55"/>
      <c r="E48" s="20">
        <f>E50+E54+E51+E52+E53+E49</f>
        <v>36922.100000000006</v>
      </c>
      <c r="F48" s="20">
        <f>F50+F54+F51+F52+F53+F49</f>
        <v>14445</v>
      </c>
      <c r="G48" s="20">
        <f>G50+G54+G51+G52+G53+G49</f>
        <v>9598.1</v>
      </c>
    </row>
    <row r="49" spans="1:7" s="6" customFormat="1" ht="49.5" customHeight="1">
      <c r="A49" s="24" t="s">
        <v>67</v>
      </c>
      <c r="B49" s="62" t="s">
        <v>54</v>
      </c>
      <c r="C49" s="63"/>
      <c r="D49" s="64"/>
      <c r="E49" s="22">
        <v>15358.8</v>
      </c>
      <c r="F49" s="22">
        <v>0</v>
      </c>
      <c r="G49" s="22">
        <v>0</v>
      </c>
    </row>
    <row r="50" spans="1:7" ht="103.5" customHeight="1">
      <c r="A50" s="24" t="s">
        <v>57</v>
      </c>
      <c r="B50" s="56" t="s">
        <v>109</v>
      </c>
      <c r="C50" s="65"/>
      <c r="D50" s="66"/>
      <c r="E50" s="22">
        <v>4999.7</v>
      </c>
      <c r="F50" s="22">
        <v>6204.6</v>
      </c>
      <c r="G50" s="22">
        <v>1357.7</v>
      </c>
    </row>
    <row r="51" spans="1:7" ht="58.5" customHeight="1">
      <c r="A51" s="24" t="s">
        <v>110</v>
      </c>
      <c r="B51" s="56" t="s">
        <v>111</v>
      </c>
      <c r="C51" s="57"/>
      <c r="D51" s="58"/>
      <c r="E51" s="22">
        <v>4918.3999999999996</v>
      </c>
      <c r="F51" s="22">
        <v>0</v>
      </c>
      <c r="G51" s="22">
        <v>0</v>
      </c>
    </row>
    <row r="52" spans="1:7" ht="32.25" hidden="1" customHeight="1">
      <c r="A52" s="24" t="s">
        <v>63</v>
      </c>
      <c r="B52" s="56" t="s">
        <v>64</v>
      </c>
      <c r="C52" s="57"/>
      <c r="D52" s="58"/>
      <c r="E52" s="22">
        <v>0</v>
      </c>
      <c r="F52" s="22">
        <v>0</v>
      </c>
      <c r="G52" s="22">
        <v>0</v>
      </c>
    </row>
    <row r="53" spans="1:7" s="3" customFormat="1" ht="41.25" hidden="1" customHeight="1">
      <c r="A53" s="24" t="s">
        <v>65</v>
      </c>
      <c r="B53" s="56" t="s">
        <v>66</v>
      </c>
      <c r="C53" s="57"/>
      <c r="D53" s="58"/>
      <c r="E53" s="22">
        <v>0</v>
      </c>
      <c r="F53" s="22">
        <v>0</v>
      </c>
      <c r="G53" s="22">
        <v>0</v>
      </c>
    </row>
    <row r="54" spans="1:7" s="3" customFormat="1" ht="36.75" customHeight="1">
      <c r="A54" s="21" t="s">
        <v>58</v>
      </c>
      <c r="B54" s="56" t="s">
        <v>52</v>
      </c>
      <c r="C54" s="57"/>
      <c r="D54" s="58"/>
      <c r="E54" s="22">
        <f>E55+E56+E57+E58</f>
        <v>11645.2</v>
      </c>
      <c r="F54" s="22">
        <f>F55+F56+F57+F58</f>
        <v>8240.4</v>
      </c>
      <c r="G54" s="22">
        <f>G55+G56+G57+G58</f>
        <v>8240.4</v>
      </c>
    </row>
    <row r="55" spans="1:7" s="3" customFormat="1" ht="52.5" customHeight="1">
      <c r="A55" s="21"/>
      <c r="B55" s="56" t="s">
        <v>62</v>
      </c>
      <c r="C55" s="57"/>
      <c r="D55" s="58"/>
      <c r="E55" s="22">
        <f>2000+1404.8</f>
        <v>3404.8</v>
      </c>
      <c r="F55" s="22">
        <v>0</v>
      </c>
      <c r="G55" s="22">
        <v>0</v>
      </c>
    </row>
    <row r="56" spans="1:7" s="3" customFormat="1" ht="33.75" customHeight="1">
      <c r="A56" s="21"/>
      <c r="B56" s="56" t="s">
        <v>86</v>
      </c>
      <c r="C56" s="57"/>
      <c r="D56" s="58"/>
      <c r="E56" s="22">
        <v>8240.4</v>
      </c>
      <c r="F56" s="22">
        <v>8240.4</v>
      </c>
      <c r="G56" s="22">
        <v>8240.4</v>
      </c>
    </row>
    <row r="57" spans="1:7" s="3" customFormat="1" ht="63" hidden="1" customHeight="1">
      <c r="A57" s="21"/>
      <c r="B57" s="56" t="s">
        <v>87</v>
      </c>
      <c r="C57" s="57"/>
      <c r="D57" s="58"/>
      <c r="E57" s="22">
        <v>0</v>
      </c>
      <c r="F57" s="22">
        <v>0</v>
      </c>
      <c r="G57" s="22">
        <v>0</v>
      </c>
    </row>
    <row r="58" spans="1:7" s="3" customFormat="1" ht="45" hidden="1" customHeight="1">
      <c r="A58" s="21"/>
      <c r="B58" s="56" t="s">
        <v>88</v>
      </c>
      <c r="C58" s="57"/>
      <c r="D58" s="58"/>
      <c r="E58" s="22">
        <v>0</v>
      </c>
      <c r="F58" s="22">
        <v>0</v>
      </c>
      <c r="G58" s="22">
        <v>0</v>
      </c>
    </row>
    <row r="59" spans="1:7" s="6" customFormat="1" ht="37.5" customHeight="1">
      <c r="A59" s="19" t="s">
        <v>59</v>
      </c>
      <c r="B59" s="53" t="s">
        <v>71</v>
      </c>
      <c r="C59" s="54"/>
      <c r="D59" s="55"/>
      <c r="E59" s="20">
        <f>E60+E61</f>
        <v>569.4</v>
      </c>
      <c r="F59" s="20">
        <f>F60+F61</f>
        <v>632.79999999999995</v>
      </c>
      <c r="G59" s="20">
        <f>G60+G61</f>
        <v>799.9</v>
      </c>
    </row>
    <row r="60" spans="1:7" s="6" customFormat="1" ht="30.75" customHeight="1">
      <c r="A60" s="21" t="s">
        <v>60</v>
      </c>
      <c r="B60" s="56" t="s">
        <v>50</v>
      </c>
      <c r="C60" s="57"/>
      <c r="D60" s="58"/>
      <c r="E60" s="22">
        <v>3.5</v>
      </c>
      <c r="F60" s="22">
        <v>3.5</v>
      </c>
      <c r="G60" s="22">
        <v>3.5</v>
      </c>
    </row>
    <row r="61" spans="1:7" s="7" customFormat="1" ht="66" customHeight="1">
      <c r="A61" s="21" t="s">
        <v>61</v>
      </c>
      <c r="B61" s="56" t="s">
        <v>104</v>
      </c>
      <c r="C61" s="57"/>
      <c r="D61" s="58"/>
      <c r="E61" s="22">
        <f>443.5+122.4</f>
        <v>565.9</v>
      </c>
      <c r="F61" s="22">
        <f>458.8+170.5</f>
        <v>629.29999999999995</v>
      </c>
      <c r="G61" s="22">
        <v>796.4</v>
      </c>
    </row>
    <row r="62" spans="1:7" ht="26.65" hidden="1" customHeight="1">
      <c r="A62" s="23" t="s">
        <v>77</v>
      </c>
      <c r="B62" s="29" t="s">
        <v>78</v>
      </c>
      <c r="C62" s="30"/>
      <c r="D62" s="31"/>
      <c r="E62" s="20">
        <f t="shared" ref="E62:G63" si="0">E63</f>
        <v>0</v>
      </c>
      <c r="F62" s="20">
        <f t="shared" si="0"/>
        <v>0</v>
      </c>
      <c r="G62" s="20">
        <f t="shared" si="0"/>
        <v>0</v>
      </c>
    </row>
    <row r="63" spans="1:7" s="4" customFormat="1" ht="50.25" hidden="1" customHeight="1">
      <c r="A63" s="21" t="s">
        <v>79</v>
      </c>
      <c r="B63" s="56" t="s">
        <v>80</v>
      </c>
      <c r="C63" s="57"/>
      <c r="D63" s="58"/>
      <c r="E63" s="27">
        <f>E64+E65</f>
        <v>0</v>
      </c>
      <c r="F63" s="27">
        <f t="shared" si="0"/>
        <v>0</v>
      </c>
      <c r="G63" s="27">
        <f t="shared" si="0"/>
        <v>0</v>
      </c>
    </row>
    <row r="64" spans="1:7" s="4" customFormat="1" ht="48.75" hidden="1" customHeight="1">
      <c r="A64" s="21"/>
      <c r="B64" s="56" t="s">
        <v>99</v>
      </c>
      <c r="C64" s="57"/>
      <c r="D64" s="58"/>
      <c r="E64" s="27">
        <v>0</v>
      </c>
      <c r="F64" s="32">
        <v>0</v>
      </c>
      <c r="G64" s="32">
        <v>0</v>
      </c>
    </row>
    <row r="65" spans="1:7" ht="46.15" hidden="1" customHeight="1">
      <c r="A65" s="21"/>
      <c r="B65" s="56" t="s">
        <v>100</v>
      </c>
      <c r="C65" s="57"/>
      <c r="D65" s="58"/>
      <c r="E65" s="32">
        <v>0</v>
      </c>
      <c r="F65" s="32">
        <v>0</v>
      </c>
      <c r="G65" s="32">
        <v>0</v>
      </c>
    </row>
    <row r="66" spans="1:7" ht="85.15" hidden="1" customHeight="1">
      <c r="A66" s="21"/>
      <c r="B66" s="62" t="s">
        <v>89</v>
      </c>
      <c r="C66" s="63"/>
      <c r="D66" s="64"/>
      <c r="E66" s="27">
        <v>0</v>
      </c>
      <c r="F66" s="32">
        <v>0</v>
      </c>
      <c r="G66" s="32">
        <v>0</v>
      </c>
    </row>
    <row r="67" spans="1:7" ht="30" hidden="1" customHeight="1">
      <c r="A67" s="21"/>
      <c r="B67" s="67" t="s">
        <v>92</v>
      </c>
      <c r="C67" s="74"/>
      <c r="D67" s="74"/>
      <c r="E67" s="27">
        <v>0</v>
      </c>
      <c r="F67" s="27">
        <v>0</v>
      </c>
      <c r="G67" s="27">
        <v>0</v>
      </c>
    </row>
    <row r="68" spans="1:7" s="8" customFormat="1" ht="35.450000000000003" hidden="1" customHeight="1">
      <c r="A68" s="23" t="s">
        <v>93</v>
      </c>
      <c r="B68" s="59" t="s">
        <v>94</v>
      </c>
      <c r="C68" s="60"/>
      <c r="D68" s="61"/>
      <c r="E68" s="20">
        <f>E69</f>
        <v>0</v>
      </c>
      <c r="F68" s="20">
        <f>F69</f>
        <v>0</v>
      </c>
      <c r="G68" s="20">
        <f>G69</f>
        <v>0</v>
      </c>
    </row>
    <row r="69" spans="1:7" s="3" customFormat="1" ht="54.6" hidden="1" customHeight="1">
      <c r="A69" s="33" t="s">
        <v>95</v>
      </c>
      <c r="B69" s="56" t="s">
        <v>96</v>
      </c>
      <c r="C69" s="57"/>
      <c r="D69" s="58"/>
      <c r="E69" s="27">
        <v>0</v>
      </c>
      <c r="F69" s="27">
        <v>0</v>
      </c>
      <c r="G69" s="27">
        <v>0</v>
      </c>
    </row>
  </sheetData>
  <mergeCells count="66">
    <mergeCell ref="D7:G7"/>
    <mergeCell ref="B69:D69"/>
    <mergeCell ref="B57:D57"/>
    <mergeCell ref="B58:D58"/>
    <mergeCell ref="B59:D59"/>
    <mergeCell ref="B60:D60"/>
    <mergeCell ref="B61:D61"/>
    <mergeCell ref="B63:D63"/>
    <mergeCell ref="B64:D64"/>
    <mergeCell ref="B65:D65"/>
    <mergeCell ref="B66:D66"/>
    <mergeCell ref="B67:D67"/>
    <mergeCell ref="B68:D68"/>
    <mergeCell ref="B56:D56"/>
    <mergeCell ref="B47:D47"/>
    <mergeCell ref="B49:D49"/>
    <mergeCell ref="B51:D51"/>
    <mergeCell ref="B52:D52"/>
    <mergeCell ref="E8:G8"/>
    <mergeCell ref="B53:D53"/>
    <mergeCell ref="B34:D34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54:D54"/>
    <mergeCell ref="B55:D55"/>
    <mergeCell ref="B46:D46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8:D48"/>
    <mergeCell ref="B50:D50"/>
    <mergeCell ref="B22:D22"/>
    <mergeCell ref="D9:G9"/>
    <mergeCell ref="A11:G12"/>
    <mergeCell ref="A14:A15"/>
    <mergeCell ref="B14:D15"/>
    <mergeCell ref="E14:G14"/>
    <mergeCell ref="B16:D16"/>
    <mergeCell ref="B17:D17"/>
    <mergeCell ref="B18:D18"/>
    <mergeCell ref="B19:D19"/>
    <mergeCell ref="B20:D20"/>
    <mergeCell ref="B21:D21"/>
    <mergeCell ref="D6:G6"/>
    <mergeCell ref="D1:G1"/>
    <mergeCell ref="D2:G2"/>
    <mergeCell ref="D3:G3"/>
    <mergeCell ref="D4:G4"/>
    <mergeCell ref="D5:G5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 май 2026</vt:lpstr>
      <vt:lpstr>'Приложение 1 май 2026'!Область_печати</vt:lpstr>
    </vt:vector>
  </TitlesOfParts>
  <Company>КомФин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Мельниченко1</dc:creator>
  <cp:lastModifiedBy>User</cp:lastModifiedBy>
  <cp:lastPrinted>2026-05-12T07:22:53Z</cp:lastPrinted>
  <dcterms:created xsi:type="dcterms:W3CDTF">2005-10-13T11:49:31Z</dcterms:created>
  <dcterms:modified xsi:type="dcterms:W3CDTF">2026-05-12T07:24:23Z</dcterms:modified>
</cp:coreProperties>
</file>