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Приложение 4" sheetId="18" r:id="rId1"/>
  </sheets>
  <definedNames>
    <definedName name="_xlnm.Print_Area" localSheetId="0">'Приложение 4'!$A$1:$F$47</definedName>
  </definedNames>
  <calcPr calcId="125725"/>
</workbook>
</file>

<file path=xl/calcChain.xml><?xml version="1.0" encoding="utf-8"?>
<calcChain xmlns="http://schemas.openxmlformats.org/spreadsheetml/2006/main">
  <c r="D40" i="18"/>
  <c r="D35"/>
  <c r="D20"/>
  <c r="D41"/>
  <c r="D45"/>
  <c r="D44"/>
  <c r="D42" s="1"/>
  <c r="D27"/>
  <c r="D36"/>
  <c r="D31"/>
  <c r="D32"/>
  <c r="D23"/>
  <c r="D33"/>
  <c r="F36"/>
  <c r="F34"/>
  <c r="F33" s="1"/>
  <c r="E34"/>
  <c r="E33" s="1"/>
  <c r="F39"/>
  <c r="E39"/>
  <c r="E30"/>
  <c r="E26"/>
  <c r="E24"/>
  <c r="E17"/>
  <c r="D39" l="1"/>
  <c r="D17"/>
  <c r="F45"/>
  <c r="E45"/>
  <c r="F42"/>
  <c r="E42"/>
  <c r="F37"/>
  <c r="E37"/>
  <c r="D37"/>
  <c r="D24"/>
  <c r="F24"/>
  <c r="F26" l="1"/>
  <c r="D26"/>
  <c r="F30"/>
  <c r="D30"/>
  <c r="F17"/>
  <c r="D47" l="1"/>
  <c r="F47"/>
  <c r="E47"/>
</calcChain>
</file>

<file path=xl/sharedStrings.xml><?xml version="1.0" encoding="utf-8"?>
<sst xmlns="http://schemas.openxmlformats.org/spreadsheetml/2006/main" count="80" uniqueCount="79">
  <si>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</si>
  <si>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</si>
  <si>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</si>
  <si>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</si>
  <si>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</si>
  <si>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0103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</si>
  <si>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</si>
  <si>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</si>
  <si>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</si>
  <si>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</si>
  <si>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</si>
  <si>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</si>
  <si>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</si>
  <si>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</si>
  <si>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</si>
  <si>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</si>
  <si>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</si>
  <si>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</si>
  <si>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</si>
  <si>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</si>
  <si>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</si>
  <si>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</si>
  <si>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</si>
  <si>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</si>
  <si>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</si>
  <si>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</si>
  <si>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</si>
  <si>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</si>
  <si>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</si>
  <si>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</si>
  <si>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</si>
  <si>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</si>
  <si>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</si>
  <si>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</si>
  <si>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</si>
  <si>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</si>
  <si>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</si>
  <si>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</si>
  <si>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</si>
  <si>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</si>
  <si>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</si>
  <si>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</si>
  <si>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</si>
  <si>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</si>
  <si>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</si>
  <si>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</si>
  <si>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</si>
  <si>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</si>
  <si>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</si>
  <si>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</si>
  <si>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</si>
  <si>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</si>
  <si>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</si>
  <si>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</si>
  <si>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</si>
  <si>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</si>
  <si>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 xml:space="preserve">по разделам и подразделам классификации расходов  бюджетов  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</si>
  <si>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</si>
  <si>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</si>
  <si>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</si>
  <si>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</si>
  <si>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</si>
  <si>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</si>
  <si>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(Приложение 4)</t>
  </si>
  <si>
    <t>УТВЕРЖДЕНO</t>
  </si>
  <si>
    <t>2025 год сумма (тысяч рублей)</t>
  </si>
  <si>
    <t xml:space="preserve"> Приладожского городского поселения</t>
  </si>
  <si>
    <t>2026 год сумма (тысяч рублей)</t>
  </si>
  <si>
    <t>на 2025 год и на плановый период 2026 и 2027 годов</t>
  </si>
  <si>
    <t>2027 год сумма (тысяч рублей)</t>
  </si>
  <si>
    <t>Функционирование законодательных (представительных) органов государственной власти и местного самоуправления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</si>
  <si>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</si>
  <si>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Охрана семьи и детства</t>
  </si>
  <si>
    <t>1004</t>
  </si>
  <si>
    <t xml:space="preserve">от 18 декабря 2024 г. №44  </t>
  </si>
  <si>
    <t>(в редакции решения совета депутатов</t>
  </si>
  <si>
    <t>0502</t>
  </si>
  <si>
    <t>Коммунальное хозяйство</t>
  </si>
  <si>
    <t>от "23" апреля 2025 г № 13)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</si>
</sst>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56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0" xfId="0" applyFont="1" applyFill="1" applyAlignment="1">
      <alignment horizontal="right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5" fillId="2" borderId="0" xfId="0" applyFont="1" applyFill="1" applyAlignment="1">
      <alignment horizontal="right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 wrapText="1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top" wrapText="1"/>
    </xf>
    <xf numFmtId="49" fontId="9" fillId="2" borderId="7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wrapText="1"/>
    </xf>
    <xf numFmtId="49" fontId="9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164" fontId="14" fillId="2" borderId="6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wrapText="1"/>
    </xf>
    <xf numFmtId="49" fontId="1" fillId="2" borderId="12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0" fontId="1" fillId="2" borderId="11" xfId="0" applyFont="1" applyFill="1" applyBorder="1"/>
    <xf numFmtId="49" fontId="9" fillId="2" borderId="12" xfId="0" applyNumberFormat="1" applyFont="1" applyFill="1" applyBorder="1" applyAlignment="1">
      <alignment horizontal="center"/>
    </xf>
    <xf numFmtId="0" fontId="10" fillId="2" borderId="13" xfId="0" applyFont="1" applyFill="1" applyBorder="1" applyAlignment="1">
      <alignment horizontal="left" wrapText="1"/>
    </xf>
    <xf numFmtId="49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right"/>
    </xf>
    <xf numFmtId="49" fontId="13" fillId="2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"/>
  <sheetViews>
    <sheetView tabSelected="1" view="pageBreakPreview" zoomScaleSheetLayoutView="100" workbookViewId="0">
      <selection activeCell="A5" sqref="A5:F5"/>
    </sheetView>
  </sheetViews>
  <sheetFormatPr defaultRowHeight="12.75"/>
  <cols>
    <col min="1" max="1" width="82.5703125" style="8" customWidth="1"/>
    <col min="2" max="2" width="12.42578125" style="8" customWidth="1"/>
    <col min="3" max="3" width="11.85546875" style="8" customWidth="1"/>
    <col min="4" max="4" width="15.7109375" style="8" customWidth="1"/>
    <col min="5" max="5" width="19.140625" style="8" customWidth="1"/>
    <col min="6" max="6" width="17.7109375" style="8" customWidth="1"/>
  </cols>
  <sheetData>
    <row r="1" spans="1:10" ht="20.25" customHeight="1">
      <c r="A1" s="55" t="s">
        <v>64</v>
      </c>
      <c r="B1" s="55"/>
      <c r="C1" s="55"/>
      <c r="D1" s="55"/>
      <c r="E1" s="55"/>
      <c r="F1" s="55"/>
      <c r="G1" s="10"/>
      <c r="H1" s="10"/>
    </row>
    <row r="2" spans="1:10" ht="20.25">
      <c r="A2" s="51" t="s">
        <v>39</v>
      </c>
      <c r="B2" s="51"/>
      <c r="C2" s="51"/>
      <c r="D2" s="51"/>
      <c r="E2" s="51"/>
      <c r="F2" s="51"/>
      <c r="G2" s="10"/>
      <c r="H2" s="10"/>
      <c r="I2" s="10"/>
      <c r="J2" s="10"/>
    </row>
    <row r="3" spans="1:10" ht="20.25">
      <c r="A3" s="51" t="s">
        <v>66</v>
      </c>
      <c r="B3" s="51"/>
      <c r="C3" s="51"/>
      <c r="D3" s="51"/>
      <c r="E3" s="51"/>
      <c r="F3" s="51"/>
      <c r="G3" s="10"/>
      <c r="H3" s="10"/>
      <c r="I3" s="10"/>
      <c r="J3" s="10"/>
    </row>
    <row r="4" spans="1:10" ht="20.25">
      <c r="A4" s="51" t="s">
        <v>45</v>
      </c>
      <c r="B4" s="51"/>
      <c r="C4" s="51"/>
      <c r="D4" s="51"/>
      <c r="E4" s="51"/>
      <c r="F4" s="51"/>
      <c r="G4" s="10"/>
      <c r="H4" s="10"/>
      <c r="I4" s="10"/>
      <c r="J4" s="10"/>
    </row>
    <row r="5" spans="1:10" ht="20.25">
      <c r="A5" s="51" t="s">
        <v>46</v>
      </c>
      <c r="B5" s="51"/>
      <c r="C5" s="51"/>
      <c r="D5" s="51"/>
      <c r="E5" s="51"/>
      <c r="F5" s="51"/>
      <c r="G5" s="10"/>
      <c r="H5" s="10"/>
      <c r="I5" s="10"/>
      <c r="J5" s="10"/>
    </row>
    <row r="6" spans="1:10" ht="20.25">
      <c r="A6" s="51" t="s">
        <v>74</v>
      </c>
      <c r="B6" s="51"/>
      <c r="C6" s="51"/>
      <c r="D6" s="51"/>
      <c r="E6" s="51"/>
      <c r="F6" s="51"/>
      <c r="G6" s="10"/>
      <c r="H6" s="10"/>
      <c r="I6" s="10"/>
      <c r="J6" s="10"/>
    </row>
    <row r="7" spans="1:10" ht="20.25">
      <c r="A7" s="52" t="s">
        <v>63</v>
      </c>
      <c r="B7" s="52"/>
      <c r="C7" s="52"/>
      <c r="D7" s="52"/>
      <c r="E7" s="52"/>
      <c r="F7" s="52"/>
      <c r="G7" s="9"/>
      <c r="H7" s="9"/>
    </row>
    <row r="8" spans="1:10" ht="20.25">
      <c r="A8" s="11"/>
      <c r="B8" s="54" t="s">
        <v>75</v>
      </c>
      <c r="C8" s="54"/>
      <c r="D8" s="54"/>
      <c r="E8" s="54"/>
      <c r="F8" s="54"/>
      <c r="G8" s="9"/>
      <c r="H8" s="9"/>
    </row>
    <row r="9" spans="1:10" ht="20.25">
      <c r="A9" s="11"/>
      <c r="B9" s="11"/>
      <c r="C9" s="54" t="s">
        <v>78</v>
      </c>
      <c r="D9" s="54"/>
      <c r="E9" s="54"/>
      <c r="F9" s="54"/>
      <c r="G9" s="9"/>
      <c r="H9" s="9"/>
    </row>
    <row r="10" spans="1:10" ht="15.75">
      <c r="A10" s="1"/>
      <c r="B10" s="1"/>
      <c r="C10" s="1"/>
      <c r="D10" s="1"/>
      <c r="E10" s="1"/>
      <c r="F10" s="1"/>
    </row>
    <row r="11" spans="1:10" ht="20.25">
      <c r="A11" s="53" t="s">
        <v>38</v>
      </c>
      <c r="B11" s="53"/>
      <c r="C11" s="53"/>
      <c r="D11" s="53"/>
      <c r="E11" s="53"/>
      <c r="F11" s="53"/>
    </row>
    <row r="12" spans="1:10" ht="28.5" customHeight="1">
      <c r="A12" s="53" t="s">
        <v>66</v>
      </c>
      <c r="B12" s="53"/>
      <c r="C12" s="53"/>
      <c r="D12" s="53"/>
      <c r="E12" s="53"/>
      <c r="F12" s="53"/>
    </row>
    <row r="13" spans="1:10" ht="20.25" customHeight="1">
      <c r="A13" s="50" t="s">
        <v>56</v>
      </c>
      <c r="B13" s="50"/>
      <c r="C13" s="50"/>
      <c r="D13" s="50"/>
      <c r="E13" s="50"/>
      <c r="F13" s="50"/>
    </row>
    <row r="14" spans="1:10" ht="25.5" customHeight="1">
      <c r="A14" s="50" t="s">
        <v>68</v>
      </c>
      <c r="B14" s="50"/>
      <c r="C14" s="50"/>
      <c r="D14" s="50"/>
      <c r="E14" s="50"/>
      <c r="F14" s="50"/>
    </row>
    <row r="15" spans="1:10" ht="13.5" thickBot="1">
      <c r="A15" s="2"/>
      <c r="B15" s="3"/>
      <c r="C15" s="4"/>
      <c r="D15" s="4"/>
      <c r="E15" s="4"/>
      <c r="F15" s="4"/>
    </row>
    <row r="16" spans="1:10" ht="35.450000000000003" customHeight="1" thickTop="1" thickBot="1">
      <c r="A16" s="5" t="s">
        <v>0</v>
      </c>
      <c r="B16" s="6" t="s">
        <v>1</v>
      </c>
      <c r="C16" s="7" t="s">
        <v>2</v>
      </c>
      <c r="D16" s="7" t="s">
        <v>65</v>
      </c>
      <c r="E16" s="7" t="s">
        <v>67</v>
      </c>
      <c r="F16" s="7" t="s">
        <v>69</v>
      </c>
    </row>
    <row r="17" spans="1:6" ht="19.5" thickTop="1">
      <c r="A17" s="12" t="s">
        <v>3</v>
      </c>
      <c r="B17" s="13" t="s">
        <v>4</v>
      </c>
      <c r="C17" s="14"/>
      <c r="D17" s="15">
        <f>SUM(D18:D23)</f>
        <v>22037.400000000005</v>
      </c>
      <c r="E17" s="15">
        <f>SUM(E18:E23)</f>
        <v>22576.6</v>
      </c>
      <c r="F17" s="15">
        <f>SUM(F18:F23)</f>
        <v>22940.6</v>
      </c>
    </row>
    <row r="18" spans="1:6" ht="52.5" customHeight="1">
      <c r="A18" s="16" t="s">
        <v>49</v>
      </c>
      <c r="B18" s="17"/>
      <c r="C18" s="18" t="s">
        <v>48</v>
      </c>
      <c r="D18" s="19">
        <v>2366.1999999999998</v>
      </c>
      <c r="E18" s="19">
        <v>2430.6999999999998</v>
      </c>
      <c r="F18" s="19">
        <v>2640.9</v>
      </c>
    </row>
    <row r="19" spans="1:6" ht="59.25" customHeight="1">
      <c r="A19" s="16" t="s">
        <v>70</v>
      </c>
      <c r="B19" s="17"/>
      <c r="C19" s="18" t="s">
        <v>5</v>
      </c>
      <c r="D19" s="19">
        <v>1344.2</v>
      </c>
      <c r="E19" s="19">
        <v>1256.3</v>
      </c>
      <c r="F19" s="19">
        <v>1334.8</v>
      </c>
    </row>
    <row r="20" spans="1:6" ht="56.25">
      <c r="A20" s="16" t="s">
        <v>71</v>
      </c>
      <c r="B20" s="20"/>
      <c r="C20" s="18" t="s">
        <v>6</v>
      </c>
      <c r="D20" s="19">
        <f>17808.9-74.7-121.5+50-75.3-200-1129.5-143.5</f>
        <v>16114.400000000001</v>
      </c>
      <c r="E20" s="19">
        <v>18123.8</v>
      </c>
      <c r="F20" s="19">
        <v>18195.099999999999</v>
      </c>
    </row>
    <row r="21" spans="1:6" ht="37.5">
      <c r="A21" s="16" t="s">
        <v>47</v>
      </c>
      <c r="B21" s="20"/>
      <c r="C21" s="18" t="s">
        <v>7</v>
      </c>
      <c r="D21" s="19">
        <v>426.2</v>
      </c>
      <c r="E21" s="19">
        <v>0</v>
      </c>
      <c r="F21" s="19">
        <v>0</v>
      </c>
    </row>
    <row r="22" spans="1:6" ht="18.75">
      <c r="A22" s="16" t="s">
        <v>8</v>
      </c>
      <c r="B22" s="20"/>
      <c r="C22" s="18" t="s">
        <v>9</v>
      </c>
      <c r="D22" s="19">
        <v>700</v>
      </c>
      <c r="E22" s="19">
        <v>450</v>
      </c>
      <c r="F22" s="19">
        <v>450</v>
      </c>
    </row>
    <row r="23" spans="1:6" ht="18.75">
      <c r="A23" s="21" t="s">
        <v>10</v>
      </c>
      <c r="B23" s="22"/>
      <c r="C23" s="23" t="s">
        <v>11</v>
      </c>
      <c r="D23" s="24">
        <f>925.9+121.5+35.8+3.2</f>
        <v>1086.4000000000001</v>
      </c>
      <c r="E23" s="24">
        <v>315.8</v>
      </c>
      <c r="F23" s="24">
        <v>319.8</v>
      </c>
    </row>
    <row r="24" spans="1:6" ht="25.5" customHeight="1">
      <c r="A24" s="25" t="s">
        <v>55</v>
      </c>
      <c r="B24" s="26" t="s">
        <v>52</v>
      </c>
      <c r="C24" s="26"/>
      <c r="D24" s="27">
        <f>D25</f>
        <v>406.9</v>
      </c>
      <c r="E24" s="27">
        <f>E25</f>
        <v>443.5</v>
      </c>
      <c r="F24" s="27">
        <f>F25</f>
        <v>458.8</v>
      </c>
    </row>
    <row r="25" spans="1:6" ht="30.75" customHeight="1">
      <c r="A25" s="16" t="s">
        <v>54</v>
      </c>
      <c r="B25" s="28"/>
      <c r="C25" s="20" t="s">
        <v>53</v>
      </c>
      <c r="D25" s="19">
        <v>406.9</v>
      </c>
      <c r="E25" s="19">
        <v>443.5</v>
      </c>
      <c r="F25" s="19">
        <v>458.8</v>
      </c>
    </row>
    <row r="26" spans="1:6" ht="40.5" customHeight="1">
      <c r="A26" s="25" t="s">
        <v>12</v>
      </c>
      <c r="B26" s="26" t="s">
        <v>13</v>
      </c>
      <c r="C26" s="26"/>
      <c r="D26" s="27">
        <f>SUM(D27:D29)</f>
        <v>2363.1000000000004</v>
      </c>
      <c r="E26" s="27">
        <f>SUM(E27:E29)</f>
        <v>687.59999999999991</v>
      </c>
      <c r="F26" s="27">
        <f>SUM(F27:F29)</f>
        <v>619.4</v>
      </c>
    </row>
    <row r="27" spans="1:6" ht="23.25" customHeight="1">
      <c r="A27" s="29" t="s">
        <v>57</v>
      </c>
      <c r="B27" s="28"/>
      <c r="C27" s="20" t="s">
        <v>14</v>
      </c>
      <c r="D27" s="19">
        <f>1444.9-129.1</f>
        <v>1315.8000000000002</v>
      </c>
      <c r="E27" s="19">
        <v>434.4</v>
      </c>
      <c r="F27" s="19">
        <v>434.4</v>
      </c>
    </row>
    <row r="28" spans="1:6" ht="40.5" customHeight="1">
      <c r="A28" s="29" t="s">
        <v>58</v>
      </c>
      <c r="B28" s="28"/>
      <c r="C28" s="20" t="s">
        <v>40</v>
      </c>
      <c r="D28" s="19">
        <v>1037.3</v>
      </c>
      <c r="E28" s="19">
        <v>243.2</v>
      </c>
      <c r="F28" s="19">
        <v>175</v>
      </c>
    </row>
    <row r="29" spans="1:6" ht="37.5">
      <c r="A29" s="21" t="s">
        <v>42</v>
      </c>
      <c r="B29" s="30"/>
      <c r="C29" s="22" t="s">
        <v>41</v>
      </c>
      <c r="D29" s="24">
        <v>10</v>
      </c>
      <c r="E29" s="24">
        <v>10</v>
      </c>
      <c r="F29" s="24">
        <v>10</v>
      </c>
    </row>
    <row r="30" spans="1:6" ht="18.75">
      <c r="A30" s="25" t="s">
        <v>15</v>
      </c>
      <c r="B30" s="26" t="s">
        <v>16</v>
      </c>
      <c r="C30" s="26"/>
      <c r="D30" s="27">
        <f>SUM(D31:D32)</f>
        <v>30156.5</v>
      </c>
      <c r="E30" s="27">
        <f>SUM(E31:E32)</f>
        <v>2300.6</v>
      </c>
      <c r="F30" s="27">
        <f>SUM(F31:F32)</f>
        <v>3795.4</v>
      </c>
    </row>
    <row r="31" spans="1:6" ht="18.75">
      <c r="A31" s="16" t="s">
        <v>17</v>
      </c>
      <c r="B31" s="28"/>
      <c r="C31" s="20" t="s">
        <v>18</v>
      </c>
      <c r="D31" s="19">
        <f>29208.2+74.7+263.6</f>
        <v>29546.5</v>
      </c>
      <c r="E31" s="19">
        <v>1840.6</v>
      </c>
      <c r="F31" s="19">
        <v>3335.4</v>
      </c>
    </row>
    <row r="32" spans="1:6" ht="18.75">
      <c r="A32" s="31" t="s">
        <v>19</v>
      </c>
      <c r="B32" s="32"/>
      <c r="C32" s="32" t="s">
        <v>20</v>
      </c>
      <c r="D32" s="33">
        <f>510+31.5+68.5</f>
        <v>610</v>
      </c>
      <c r="E32" s="33">
        <v>460</v>
      </c>
      <c r="F32" s="33">
        <v>460</v>
      </c>
    </row>
    <row r="33" spans="1:6" ht="18.75">
      <c r="A33" s="25" t="s">
        <v>21</v>
      </c>
      <c r="B33" s="26" t="s">
        <v>22</v>
      </c>
      <c r="C33" s="34"/>
      <c r="D33" s="27">
        <f>SUM(D34:D36)</f>
        <v>30873.200000000001</v>
      </c>
      <c r="E33" s="27">
        <f t="shared" ref="E33:F33" si="0">SUM(E34:E36)</f>
        <v>5320.9</v>
      </c>
      <c r="F33" s="27">
        <f t="shared" si="0"/>
        <v>3845</v>
      </c>
    </row>
    <row r="34" spans="1:6" ht="18.75">
      <c r="A34" s="35" t="s">
        <v>23</v>
      </c>
      <c r="B34" s="36"/>
      <c r="C34" s="37" t="s">
        <v>24</v>
      </c>
      <c r="D34" s="38">
        <v>2056.1</v>
      </c>
      <c r="E34" s="38">
        <f>1960-1200</f>
        <v>760</v>
      </c>
      <c r="F34" s="38">
        <f>2030-1970</f>
        <v>60</v>
      </c>
    </row>
    <row r="35" spans="1:6" ht="24.2" customHeight="1">
      <c r="A35" s="21" t="s">
        <v>77</v>
      </c>
      <c r="B35" s="30"/>
      <c r="C35" s="22" t="s">
        <v>76</v>
      </c>
      <c r="D35" s="24">
        <f>589.2+25+200+143.5</f>
        <v>957.7</v>
      </c>
      <c r="E35" s="24">
        <v>0</v>
      </c>
      <c r="F35" s="24">
        <v>0</v>
      </c>
    </row>
    <row r="36" spans="1:6" ht="24.2" customHeight="1">
      <c r="A36" s="21" t="s">
        <v>44</v>
      </c>
      <c r="B36" s="30"/>
      <c r="C36" s="22" t="s">
        <v>43</v>
      </c>
      <c r="D36" s="24">
        <f>27322.3+108.9+68.6+294.2+65.4</f>
        <v>27859.4</v>
      </c>
      <c r="E36" s="24">
        <v>4560.8999999999996</v>
      </c>
      <c r="F36" s="24">
        <f>4685-900</f>
        <v>3785</v>
      </c>
    </row>
    <row r="37" spans="1:6" ht="24.2" customHeight="1">
      <c r="A37" s="25" t="s">
        <v>59</v>
      </c>
      <c r="B37" s="26" t="s">
        <v>60</v>
      </c>
      <c r="C37" s="34"/>
      <c r="D37" s="27">
        <f>D38</f>
        <v>30</v>
      </c>
      <c r="E37" s="27">
        <f>E38</f>
        <v>30</v>
      </c>
      <c r="F37" s="27">
        <f>F38</f>
        <v>30</v>
      </c>
    </row>
    <row r="38" spans="1:6" ht="40.5" customHeight="1">
      <c r="A38" s="39" t="s">
        <v>61</v>
      </c>
      <c r="B38" s="40"/>
      <c r="C38" s="32" t="s">
        <v>62</v>
      </c>
      <c r="D38" s="41">
        <v>30</v>
      </c>
      <c r="E38" s="41">
        <v>30</v>
      </c>
      <c r="F38" s="41">
        <v>30</v>
      </c>
    </row>
    <row r="39" spans="1:6" ht="18.75">
      <c r="A39" s="25" t="s">
        <v>25</v>
      </c>
      <c r="B39" s="26" t="s">
        <v>26</v>
      </c>
      <c r="C39" s="26"/>
      <c r="D39" s="27">
        <f>SUM(D40:D41)</f>
        <v>31954.799999999999</v>
      </c>
      <c r="E39" s="27">
        <f>SUM(E40:E41)</f>
        <v>32372.62</v>
      </c>
      <c r="F39" s="27">
        <f>SUM(F40:F41)</f>
        <v>32955.599999999999</v>
      </c>
    </row>
    <row r="40" spans="1:6" ht="18.75">
      <c r="A40" s="35" t="s">
        <v>27</v>
      </c>
      <c r="B40" s="37"/>
      <c r="C40" s="37" t="s">
        <v>28</v>
      </c>
      <c r="D40" s="38">
        <f>29591.6+1842.2</f>
        <v>31433.8</v>
      </c>
      <c r="E40" s="38">
        <v>32022.6</v>
      </c>
      <c r="F40" s="38">
        <v>32605.599999999999</v>
      </c>
    </row>
    <row r="41" spans="1:6" ht="18.75">
      <c r="A41" s="21" t="s">
        <v>30</v>
      </c>
      <c r="B41" s="22"/>
      <c r="C41" s="22" t="s">
        <v>29</v>
      </c>
      <c r="D41" s="24">
        <f>491+30</f>
        <v>521</v>
      </c>
      <c r="E41" s="24">
        <v>350.02</v>
      </c>
      <c r="F41" s="24">
        <v>350</v>
      </c>
    </row>
    <row r="42" spans="1:6" ht="18.75">
      <c r="A42" s="25" t="s">
        <v>32</v>
      </c>
      <c r="B42" s="26" t="s">
        <v>33</v>
      </c>
      <c r="C42" s="34"/>
      <c r="D42" s="27">
        <f>SUM(D43:D44)</f>
        <v>845.30000000000007</v>
      </c>
      <c r="E42" s="27">
        <f>SUM(E43:E43)</f>
        <v>671.9</v>
      </c>
      <c r="F42" s="27">
        <f>SUM(F43:F43)</f>
        <v>724</v>
      </c>
    </row>
    <row r="43" spans="1:6" ht="18.75">
      <c r="A43" s="35" t="s">
        <v>34</v>
      </c>
      <c r="B43" s="37"/>
      <c r="C43" s="37" t="s">
        <v>35</v>
      </c>
      <c r="D43" s="38">
        <v>623.6</v>
      </c>
      <c r="E43" s="38">
        <v>671.9</v>
      </c>
      <c r="F43" s="38">
        <v>724</v>
      </c>
    </row>
    <row r="44" spans="1:6" ht="18.75">
      <c r="A44" s="42" t="s">
        <v>72</v>
      </c>
      <c r="B44" s="43"/>
      <c r="C44" s="43" t="s">
        <v>73</v>
      </c>
      <c r="D44" s="44">
        <f>521.7-300</f>
        <v>221.70000000000005</v>
      </c>
      <c r="E44" s="44">
        <v>0</v>
      </c>
      <c r="F44" s="44">
        <v>0</v>
      </c>
    </row>
    <row r="45" spans="1:6" ht="18.75">
      <c r="A45" s="25" t="s">
        <v>31</v>
      </c>
      <c r="B45" s="26" t="s">
        <v>36</v>
      </c>
      <c r="C45" s="26"/>
      <c r="D45" s="27">
        <f>D46</f>
        <v>110</v>
      </c>
      <c r="E45" s="27">
        <f>E46</f>
        <v>110</v>
      </c>
      <c r="F45" s="27">
        <f>F46</f>
        <v>120</v>
      </c>
    </row>
    <row r="46" spans="1:6" ht="35.450000000000003" customHeight="1" thickBot="1">
      <c r="A46" s="45" t="s">
        <v>51</v>
      </c>
      <c r="B46" s="46"/>
      <c r="C46" s="43" t="s">
        <v>50</v>
      </c>
      <c r="D46" s="44">
        <v>110</v>
      </c>
      <c r="E46" s="44">
        <v>110</v>
      </c>
      <c r="F46" s="44">
        <v>120</v>
      </c>
    </row>
    <row r="47" spans="1:6" ht="21" thickBot="1">
      <c r="A47" s="47" t="s">
        <v>37</v>
      </c>
      <c r="B47" s="48"/>
      <c r="C47" s="48"/>
      <c r="D47" s="49">
        <f>D17+D24+D26+D30+D33+D39+D42+D45+D37</f>
        <v>118777.20000000001</v>
      </c>
      <c r="E47" s="49">
        <f>E17+E24+E26+E30+E33+E39+E42+E45+E37</f>
        <v>64513.719999999994</v>
      </c>
      <c r="F47" s="49">
        <f>F17+F24+F26+F30+F33+F39+F42+F45+F37</f>
        <v>65488.800000000003</v>
      </c>
    </row>
  </sheetData>
  <mergeCells count="13">
    <mergeCell ref="A5:F5"/>
    <mergeCell ref="A1:F1"/>
    <mergeCell ref="A2:F2"/>
    <mergeCell ref="A3:F3"/>
    <mergeCell ref="A4:F4"/>
    <mergeCell ref="A13:F13"/>
    <mergeCell ref="A14:F14"/>
    <mergeCell ref="A6:F6"/>
    <mergeCell ref="A7:F7"/>
    <mergeCell ref="A11:F11"/>
    <mergeCell ref="A12:F12"/>
    <mergeCell ref="B8:F8"/>
    <mergeCell ref="C9:F9"/>
  </mergeCells>
  <printOptions horizontalCentered="1"/>
  <pageMargins left="1.1023622047244095" right="0.9055118110236221" top="0.78740157480314965" bottom="0.78740157480314965" header="0.51181102362204722" footer="0.51181102362204722"/>
  <pageSetup paperSize="9" scale="51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2023-11-17T08:02:03Z</cp:lastPrinted>
  <dcterms:created xsi:type="dcterms:W3CDTF">2015-02-17T06:06:32Z</dcterms:created>
  <dcterms:modified xsi:type="dcterms:W3CDTF">2025-04-24T09:13:40Z</dcterms:modified>
</cp:coreProperties>
</file>