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4" sheetId="18" r:id="rId1"/>
  </sheets>
  <definedNames>
    <definedName name="_xlnm.Print_Area" localSheetId="0">'Приложение 4'!$A$1:$F$49</definedName>
  </definedNames>
  <calcPr calcId="125725"/>
</workbook>
</file>

<file path=xl/calcChain.xml><?xml version="1.0" encoding="utf-8"?>
<calcChain xmlns="http://schemas.openxmlformats.org/spreadsheetml/2006/main">
  <c r="D35" i="18"/>
  <c r="D19"/>
  <c r="D34"/>
  <c r="D20"/>
  <c r="D21"/>
  <c r="D36"/>
  <c r="D27"/>
  <c r="D26" s="1"/>
  <c r="D23"/>
  <c r="F22"/>
  <c r="D42"/>
  <c r="F23"/>
  <c r="E23"/>
  <c r="E17" s="1"/>
  <c r="D39"/>
  <c r="F24"/>
  <c r="F47"/>
  <c r="E47"/>
  <c r="D47"/>
  <c r="D45"/>
  <c r="F45"/>
  <c r="E45"/>
  <c r="F42"/>
  <c r="E42"/>
  <c r="F39"/>
  <c r="E39"/>
  <c r="F37"/>
  <c r="E37"/>
  <c r="D37"/>
  <c r="E33"/>
  <c r="F33"/>
  <c r="F30"/>
  <c r="E30"/>
  <c r="F26"/>
  <c r="E26"/>
  <c r="E24"/>
  <c r="D24"/>
  <c r="F17" l="1"/>
  <c r="F49" s="1"/>
  <c r="D17"/>
  <c r="D30"/>
  <c r="D33"/>
  <c r="E49"/>
  <c r="D49" l="1"/>
</calcChain>
</file>

<file path=xl/sharedStrings.xml><?xml version="1.0" encoding="utf-8"?>
<sst xmlns="http://schemas.openxmlformats.org/spreadsheetml/2006/main" count="84" uniqueCount="84">
  <si>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</si>
  <si>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</si>
  <si>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</si>
  <si>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</si>
  <si>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</si>
  <si>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</si>
  <si>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</si>
  <si>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</si>
  <si>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</si>
  <si>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</si>
  <si>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</si>
  <si>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</si>
  <si>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</si>
  <si>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</si>
  <si>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</si>
  <si>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</si>
  <si>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</si>
  <si>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</si>
  <si>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</si>
  <si>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</si>
  <si>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</si>
  <si>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</si>
  <si>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</si>
  <si>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</si>
  <si>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</si>
  <si>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</si>
  <si>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</si>
  <si>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</si>
  <si>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</si>
  <si>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</si>
  <si>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</si>
  <si>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</si>
  <si>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</si>
  <si>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</si>
  <si>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</si>
  <si>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</si>
  <si>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</si>
  <si>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</si>
  <si>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</si>
  <si>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</si>
  <si>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</si>
  <si>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</si>
  <si>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</si>
  <si>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</si>
  <si>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</si>
  <si>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</si>
  <si>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</si>
  <si>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</si>
  <si>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</si>
  <si>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</si>
  <si>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</si>
  <si>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</si>
  <si>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</si>
  <si>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</si>
  <si>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</si>
  <si>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</si>
  <si>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</si>
  <si>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</si>
  <si>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</si>
  <si>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</si>
  <si>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</si>
  <si>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</si>
  <si>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</si>
  <si>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</si>
  <si>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</si>
  <si>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</si>
  <si>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</si>
  <si>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</si>
  <si>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</si>
  <si>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</si>
  <si>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</si>
  <si>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</si>
  <si>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2024 год сумма (тысяч рублей)</t>
  </si>
  <si>
    <t>УТВЕРЖДЕНO</t>
  </si>
  <si>
    <t>2025 год сумма (тысяч рублей)</t>
  </si>
  <si>
    <t>на 2023 год и на плановый период 2024 и 2025 годов</t>
  </si>
  <si>
    <t>1004</t>
  </si>
  <si>
    <t>Охрана семьи и детства</t>
  </si>
  <si>
    <t>от 7 декабря 2022 г.  № 41</t>
  </si>
  <si>
    <t>(в редакции решения совета депутатов</t>
  </si>
  <si>
    <t>Коммунальное хозяйство</t>
  </si>
  <si>
    <t>0502</t>
  </si>
  <si>
    <t>от 19 июля 2023 г № 26)</t>
  </si>
  <si>
    <t xml:space="preserve"> Приладожского городского поселения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</si>
</sst>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9">
    <xf numFmtId="0" fontId="0" fillId="0" borderId="0" xfId="0"/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1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49" fontId="9" fillId="0" borderId="2" xfId="0" quotePrefix="1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9" fillId="0" borderId="4" xfId="0" quotePrefix="1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9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0" fontId="15" fillId="0" borderId="14" xfId="0" applyFont="1" applyFill="1" applyBorder="1" applyAlignment="1">
      <alignment wrapText="1"/>
    </xf>
    <xf numFmtId="164" fontId="15" fillId="0" borderId="9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wrapText="1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right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right"/>
    </xf>
    <xf numFmtId="49" fontId="1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view="pageBreakPreview" zoomScaleSheetLayoutView="100" workbookViewId="0">
      <selection activeCell="A7" sqref="A7:F7"/>
    </sheetView>
  </sheetViews>
  <sheetFormatPr defaultRowHeight="12.75"/>
  <cols>
    <col min="1" max="1" width="82.5703125" style="2" customWidth="1"/>
    <col min="2" max="2" width="12.42578125" style="2" customWidth="1"/>
    <col min="3" max="3" width="11.85546875" style="2" customWidth="1"/>
    <col min="4" max="4" width="15.7109375" style="2" customWidth="1"/>
    <col min="5" max="5" width="16.85546875" style="2" customWidth="1"/>
    <col min="6" max="6" width="16.140625" style="2" customWidth="1"/>
    <col min="7" max="16384" width="9.140625" style="2"/>
  </cols>
  <sheetData>
    <row r="1" spans="1:10" ht="20.25" customHeight="1">
      <c r="A1" s="58" t="s">
        <v>73</v>
      </c>
      <c r="B1" s="58"/>
      <c r="C1" s="58"/>
      <c r="D1" s="58"/>
      <c r="E1" s="58"/>
      <c r="F1" s="58"/>
      <c r="G1" s="1"/>
      <c r="H1" s="1"/>
    </row>
    <row r="2" spans="1:10" ht="20.25">
      <c r="A2" s="54" t="s">
        <v>41</v>
      </c>
      <c r="B2" s="54"/>
      <c r="C2" s="54"/>
      <c r="D2" s="54"/>
      <c r="E2" s="54"/>
      <c r="F2" s="54"/>
      <c r="G2" s="1"/>
      <c r="H2" s="1"/>
      <c r="I2" s="1"/>
      <c r="J2" s="1"/>
    </row>
    <row r="3" spans="1:10" ht="20.25">
      <c r="A3" s="54" t="s">
        <v>83</v>
      </c>
      <c r="B3" s="54"/>
      <c r="C3" s="54"/>
      <c r="D3" s="54"/>
      <c r="E3" s="54"/>
      <c r="F3" s="54"/>
      <c r="G3" s="1"/>
      <c r="H3" s="1"/>
      <c r="I3" s="1"/>
      <c r="J3" s="1"/>
    </row>
    <row r="4" spans="1:10" ht="20.25">
      <c r="A4" s="54" t="s">
        <v>48</v>
      </c>
      <c r="B4" s="54"/>
      <c r="C4" s="54"/>
      <c r="D4" s="54"/>
      <c r="E4" s="54"/>
      <c r="F4" s="54"/>
      <c r="G4" s="1"/>
      <c r="H4" s="1"/>
      <c r="I4" s="1"/>
      <c r="J4" s="1"/>
    </row>
    <row r="5" spans="1:10" ht="20.25">
      <c r="A5" s="54" t="s">
        <v>49</v>
      </c>
      <c r="B5" s="54"/>
      <c r="C5" s="54"/>
      <c r="D5" s="54"/>
      <c r="E5" s="54"/>
      <c r="F5" s="54"/>
      <c r="G5" s="1"/>
      <c r="H5" s="1"/>
      <c r="I5" s="1"/>
      <c r="J5" s="1"/>
    </row>
    <row r="6" spans="1:10" ht="20.25">
      <c r="A6" s="54" t="s">
        <v>78</v>
      </c>
      <c r="B6" s="54"/>
      <c r="C6" s="54"/>
      <c r="D6" s="54"/>
      <c r="E6" s="54"/>
      <c r="F6" s="54"/>
      <c r="G6" s="1"/>
      <c r="H6" s="1"/>
      <c r="I6" s="1"/>
      <c r="J6" s="1"/>
    </row>
    <row r="7" spans="1:10" ht="20.25">
      <c r="A7" s="55" t="s">
        <v>71</v>
      </c>
      <c r="B7" s="55"/>
      <c r="C7" s="55"/>
      <c r="D7" s="55"/>
      <c r="E7" s="55"/>
      <c r="F7" s="55"/>
      <c r="G7" s="3"/>
      <c r="H7" s="3"/>
    </row>
    <row r="8" spans="1:10" ht="20.25">
      <c r="A8" s="4"/>
      <c r="B8" s="57" t="s">
        <v>79</v>
      </c>
      <c r="C8" s="57"/>
      <c r="D8" s="57"/>
      <c r="E8" s="57"/>
      <c r="F8" s="57"/>
      <c r="G8" s="3"/>
      <c r="H8" s="3"/>
    </row>
    <row r="9" spans="1:10" ht="20.25">
      <c r="A9" s="4"/>
      <c r="B9" s="4"/>
      <c r="C9" s="55" t="s">
        <v>82</v>
      </c>
      <c r="D9" s="55"/>
      <c r="E9" s="55"/>
      <c r="F9" s="55"/>
      <c r="G9" s="3"/>
      <c r="H9" s="3"/>
    </row>
    <row r="10" spans="1:10" ht="15.75">
      <c r="A10" s="5"/>
      <c r="B10" s="5"/>
      <c r="C10" s="5"/>
      <c r="D10" s="5"/>
      <c r="E10" s="5"/>
      <c r="F10" s="5"/>
    </row>
    <row r="11" spans="1:10" ht="20.25">
      <c r="A11" s="56" t="s">
        <v>40</v>
      </c>
      <c r="B11" s="56"/>
      <c r="C11" s="56"/>
      <c r="D11" s="56"/>
      <c r="E11" s="56"/>
      <c r="F11" s="56"/>
    </row>
    <row r="12" spans="1:10" ht="28.5" customHeight="1">
      <c r="A12" s="56" t="s">
        <v>47</v>
      </c>
      <c r="B12" s="56"/>
      <c r="C12" s="56"/>
      <c r="D12" s="56"/>
      <c r="E12" s="56"/>
      <c r="F12" s="56"/>
    </row>
    <row r="13" spans="1:10" ht="20.25" customHeight="1">
      <c r="A13" s="53" t="s">
        <v>60</v>
      </c>
      <c r="B13" s="53"/>
      <c r="C13" s="53"/>
      <c r="D13" s="53"/>
      <c r="E13" s="53"/>
      <c r="F13" s="53"/>
    </row>
    <row r="14" spans="1:10" ht="25.5" customHeight="1">
      <c r="A14" s="53" t="s">
        <v>75</v>
      </c>
      <c r="B14" s="53"/>
      <c r="C14" s="53"/>
      <c r="D14" s="53"/>
      <c r="E14" s="53"/>
      <c r="F14" s="53"/>
    </row>
    <row r="15" spans="1:10" ht="13.5" thickBot="1">
      <c r="A15" s="6"/>
      <c r="B15" s="7"/>
      <c r="C15" s="8"/>
      <c r="D15" s="8"/>
      <c r="E15" s="8"/>
      <c r="F15" s="8"/>
    </row>
    <row r="16" spans="1:10" ht="35.450000000000003" customHeight="1" thickTop="1" thickBot="1">
      <c r="A16" s="9" t="s">
        <v>0</v>
      </c>
      <c r="B16" s="10" t="s">
        <v>1</v>
      </c>
      <c r="C16" s="11" t="s">
        <v>2</v>
      </c>
      <c r="D16" s="11" t="s">
        <v>59</v>
      </c>
      <c r="E16" s="11" t="s">
        <v>72</v>
      </c>
      <c r="F16" s="11" t="s">
        <v>74</v>
      </c>
    </row>
    <row r="17" spans="1:6" ht="19.5" thickTop="1">
      <c r="A17" s="12" t="s">
        <v>3</v>
      </c>
      <c r="B17" s="13" t="s">
        <v>4</v>
      </c>
      <c r="C17" s="14"/>
      <c r="D17" s="15">
        <f>SUM(D18:D23)</f>
        <v>25635.7</v>
      </c>
      <c r="E17" s="15">
        <f>SUM(E18:E23)</f>
        <v>16843.599999999999</v>
      </c>
      <c r="F17" s="15">
        <f>SUM(F18:F23)</f>
        <v>17382.5</v>
      </c>
    </row>
    <row r="18" spans="1:6" ht="37.5">
      <c r="A18" s="16" t="s">
        <v>52</v>
      </c>
      <c r="B18" s="17"/>
      <c r="C18" s="18" t="s">
        <v>51</v>
      </c>
      <c r="D18" s="19">
        <v>1861.9</v>
      </c>
      <c r="E18" s="19">
        <v>1969.5</v>
      </c>
      <c r="F18" s="19">
        <v>1969.5</v>
      </c>
    </row>
    <row r="19" spans="1:6" ht="37.5">
      <c r="A19" s="16" t="s">
        <v>5</v>
      </c>
      <c r="B19" s="17"/>
      <c r="C19" s="18" t="s">
        <v>6</v>
      </c>
      <c r="D19" s="19">
        <f>1045.7-37.1-2</f>
        <v>1006.6</v>
      </c>
      <c r="E19" s="19">
        <v>924.7</v>
      </c>
      <c r="F19" s="19">
        <v>926.7</v>
      </c>
    </row>
    <row r="20" spans="1:6" ht="56.25">
      <c r="A20" s="16" t="s">
        <v>7</v>
      </c>
      <c r="B20" s="20"/>
      <c r="C20" s="18" t="s">
        <v>8</v>
      </c>
      <c r="D20" s="19">
        <f>12847.4-50+0.1</f>
        <v>12797.5</v>
      </c>
      <c r="E20" s="19">
        <v>13255.6</v>
      </c>
      <c r="F20" s="19">
        <v>13324.7</v>
      </c>
    </row>
    <row r="21" spans="1:6" ht="37.5">
      <c r="A21" s="16" t="s">
        <v>50</v>
      </c>
      <c r="B21" s="20"/>
      <c r="C21" s="18" t="s">
        <v>9</v>
      </c>
      <c r="D21" s="19">
        <f>292.3+37.1</f>
        <v>329.40000000000003</v>
      </c>
      <c r="E21" s="19">
        <v>0</v>
      </c>
      <c r="F21" s="19">
        <v>0</v>
      </c>
    </row>
    <row r="22" spans="1:6" ht="18.75">
      <c r="A22" s="16" t="s">
        <v>10</v>
      </c>
      <c r="B22" s="20"/>
      <c r="C22" s="18" t="s">
        <v>11</v>
      </c>
      <c r="D22" s="19">
        <v>700</v>
      </c>
      <c r="E22" s="19">
        <v>450</v>
      </c>
      <c r="F22" s="19">
        <f>450+467.8</f>
        <v>917.8</v>
      </c>
    </row>
    <row r="23" spans="1:6" ht="18.75">
      <c r="A23" s="21" t="s">
        <v>12</v>
      </c>
      <c r="B23" s="22"/>
      <c r="C23" s="23" t="s">
        <v>13</v>
      </c>
      <c r="D23" s="24">
        <f>740.3+8000+200</f>
        <v>8940.2999999999993</v>
      </c>
      <c r="E23" s="24">
        <f>199+44.8</f>
        <v>243.8</v>
      </c>
      <c r="F23" s="24">
        <f>199+44.8</f>
        <v>243.8</v>
      </c>
    </row>
    <row r="24" spans="1:6" ht="25.5" customHeight="1">
      <c r="A24" s="25" t="s">
        <v>58</v>
      </c>
      <c r="B24" s="26" t="s">
        <v>55</v>
      </c>
      <c r="C24" s="26"/>
      <c r="D24" s="27">
        <f t="shared" ref="D24:E24" si="0">D25</f>
        <v>314.60000000000002</v>
      </c>
      <c r="E24" s="27">
        <f t="shared" si="0"/>
        <v>328.5</v>
      </c>
      <c r="F24" s="27">
        <f>F25</f>
        <v>339.9</v>
      </c>
    </row>
    <row r="25" spans="1:6" ht="30.75" customHeight="1">
      <c r="A25" s="16" t="s">
        <v>57</v>
      </c>
      <c r="B25" s="28"/>
      <c r="C25" s="20" t="s">
        <v>56</v>
      </c>
      <c r="D25" s="19">
        <v>314.60000000000002</v>
      </c>
      <c r="E25" s="19">
        <v>328.5</v>
      </c>
      <c r="F25" s="19">
        <v>339.9</v>
      </c>
    </row>
    <row r="26" spans="1:6" ht="40.5" customHeight="1">
      <c r="A26" s="25" t="s">
        <v>14</v>
      </c>
      <c r="B26" s="26" t="s">
        <v>15</v>
      </c>
      <c r="C26" s="26"/>
      <c r="D26" s="27">
        <f t="shared" ref="D26:E26" si="1">SUM(D27:D29)</f>
        <v>459.4</v>
      </c>
      <c r="E26" s="27">
        <f t="shared" si="1"/>
        <v>340</v>
      </c>
      <c r="F26" s="27">
        <f>SUM(F27:F29)</f>
        <v>340</v>
      </c>
    </row>
    <row r="27" spans="1:6" ht="23.25" customHeight="1">
      <c r="A27" s="29" t="s">
        <v>61</v>
      </c>
      <c r="B27" s="28"/>
      <c r="C27" s="20" t="s">
        <v>16</v>
      </c>
      <c r="D27" s="19">
        <f>374.8-100</f>
        <v>274.8</v>
      </c>
      <c r="E27" s="19">
        <v>220</v>
      </c>
      <c r="F27" s="19">
        <v>220</v>
      </c>
    </row>
    <row r="28" spans="1:6" ht="40.5" customHeight="1">
      <c r="A28" s="29" t="s">
        <v>62</v>
      </c>
      <c r="B28" s="28"/>
      <c r="C28" s="20" t="s">
        <v>42</v>
      </c>
      <c r="D28" s="19">
        <v>174.6</v>
      </c>
      <c r="E28" s="19">
        <v>110</v>
      </c>
      <c r="F28" s="19">
        <v>110</v>
      </c>
    </row>
    <row r="29" spans="1:6" ht="37.5">
      <c r="A29" s="21" t="s">
        <v>44</v>
      </c>
      <c r="B29" s="30"/>
      <c r="C29" s="22" t="s">
        <v>43</v>
      </c>
      <c r="D29" s="24">
        <v>10</v>
      </c>
      <c r="E29" s="24">
        <v>10</v>
      </c>
      <c r="F29" s="24">
        <v>10</v>
      </c>
    </row>
    <row r="30" spans="1:6" ht="18.75">
      <c r="A30" s="25" t="s">
        <v>17</v>
      </c>
      <c r="B30" s="26" t="s">
        <v>18</v>
      </c>
      <c r="C30" s="26"/>
      <c r="D30" s="27">
        <f t="shared" ref="D30:E30" si="2">SUM(D31:D32)</f>
        <v>2639.6000000000004</v>
      </c>
      <c r="E30" s="27">
        <f t="shared" si="2"/>
        <v>1332.1</v>
      </c>
      <c r="F30" s="27">
        <f>SUM(F31:F32)</f>
        <v>48116.1</v>
      </c>
    </row>
    <row r="31" spans="1:6" ht="18.75">
      <c r="A31" s="16" t="s">
        <v>19</v>
      </c>
      <c r="B31" s="28"/>
      <c r="C31" s="20" t="s">
        <v>20</v>
      </c>
      <c r="D31" s="19">
        <v>1591.2</v>
      </c>
      <c r="E31" s="19">
        <v>772.1</v>
      </c>
      <c r="F31" s="19">
        <v>47556.1</v>
      </c>
    </row>
    <row r="32" spans="1:6" ht="18.75">
      <c r="A32" s="31" t="s">
        <v>21</v>
      </c>
      <c r="B32" s="32"/>
      <c r="C32" s="32" t="s">
        <v>22</v>
      </c>
      <c r="D32" s="33">
        <v>1048.4000000000001</v>
      </c>
      <c r="E32" s="33">
        <v>560</v>
      </c>
      <c r="F32" s="33">
        <v>560</v>
      </c>
    </row>
    <row r="33" spans="1:6" ht="18.75">
      <c r="A33" s="25" t="s">
        <v>23</v>
      </c>
      <c r="B33" s="26" t="s">
        <v>24</v>
      </c>
      <c r="C33" s="34"/>
      <c r="D33" s="27">
        <f>SUM(D34:D36)</f>
        <v>18463</v>
      </c>
      <c r="E33" s="27">
        <f>SUM(E34:E36)</f>
        <v>3475.6000000000004</v>
      </c>
      <c r="F33" s="27">
        <f>SUM(F34:F36)</f>
        <v>2982.9</v>
      </c>
    </row>
    <row r="34" spans="1:6" ht="18.75">
      <c r="A34" s="35" t="s">
        <v>25</v>
      </c>
      <c r="B34" s="36"/>
      <c r="C34" s="37" t="s">
        <v>26</v>
      </c>
      <c r="D34" s="38">
        <f>1871.8-0.1</f>
        <v>1871.7</v>
      </c>
      <c r="E34" s="38">
        <v>592.70000000000005</v>
      </c>
      <c r="F34" s="38">
        <v>100</v>
      </c>
    </row>
    <row r="35" spans="1:6" ht="18.75">
      <c r="A35" s="16" t="s">
        <v>80</v>
      </c>
      <c r="B35" s="28"/>
      <c r="C35" s="20" t="s">
        <v>81</v>
      </c>
      <c r="D35" s="19">
        <f>1062.1+2</f>
        <v>1064.0999999999999</v>
      </c>
      <c r="E35" s="19">
        <v>0</v>
      </c>
      <c r="F35" s="19">
        <v>0</v>
      </c>
    </row>
    <row r="36" spans="1:6" ht="24.2" customHeight="1">
      <c r="A36" s="21" t="s">
        <v>46</v>
      </c>
      <c r="B36" s="30"/>
      <c r="C36" s="22" t="s">
        <v>45</v>
      </c>
      <c r="D36" s="24">
        <f>15577.2-50</f>
        <v>15527.2</v>
      </c>
      <c r="E36" s="24">
        <v>2882.9</v>
      </c>
      <c r="F36" s="24">
        <v>2882.9</v>
      </c>
    </row>
    <row r="37" spans="1:6" ht="24.2" customHeight="1">
      <c r="A37" s="25" t="s">
        <v>63</v>
      </c>
      <c r="B37" s="26" t="s">
        <v>64</v>
      </c>
      <c r="C37" s="34"/>
      <c r="D37" s="27">
        <f>D38</f>
        <v>30</v>
      </c>
      <c r="E37" s="27">
        <f>E38</f>
        <v>30</v>
      </c>
      <c r="F37" s="27">
        <f>F38</f>
        <v>30</v>
      </c>
    </row>
    <row r="38" spans="1:6" ht="40.5" customHeight="1">
      <c r="A38" s="39" t="s">
        <v>65</v>
      </c>
      <c r="B38" s="40"/>
      <c r="C38" s="32" t="s">
        <v>66</v>
      </c>
      <c r="D38" s="41">
        <v>30</v>
      </c>
      <c r="E38" s="41">
        <v>30</v>
      </c>
      <c r="F38" s="41">
        <v>30</v>
      </c>
    </row>
    <row r="39" spans="1:6" ht="18.75">
      <c r="A39" s="25" t="s">
        <v>27</v>
      </c>
      <c r="B39" s="26" t="s">
        <v>28</v>
      </c>
      <c r="C39" s="26"/>
      <c r="D39" s="27">
        <f t="shared" ref="D39:E39" si="3">SUM(D40:D41)</f>
        <v>21221.5</v>
      </c>
      <c r="E39" s="27">
        <f t="shared" si="3"/>
        <v>20992.1</v>
      </c>
      <c r="F39" s="27">
        <f>SUM(F40:F41)</f>
        <v>16670.900000000001</v>
      </c>
    </row>
    <row r="40" spans="1:6" ht="18.75">
      <c r="A40" s="35" t="s">
        <v>29</v>
      </c>
      <c r="B40" s="37"/>
      <c r="C40" s="37" t="s">
        <v>30</v>
      </c>
      <c r="D40" s="38">
        <v>20904.3</v>
      </c>
      <c r="E40" s="38">
        <v>20792.099999999999</v>
      </c>
      <c r="F40" s="38">
        <v>16470.900000000001</v>
      </c>
    </row>
    <row r="41" spans="1:6" ht="18.75">
      <c r="A41" s="21" t="s">
        <v>32</v>
      </c>
      <c r="B41" s="22"/>
      <c r="C41" s="22" t="s">
        <v>31</v>
      </c>
      <c r="D41" s="24">
        <v>317.2</v>
      </c>
      <c r="E41" s="24">
        <v>200</v>
      </c>
      <c r="F41" s="24">
        <v>200</v>
      </c>
    </row>
    <row r="42" spans="1:6" ht="18.75">
      <c r="A42" s="25" t="s">
        <v>34</v>
      </c>
      <c r="B42" s="26" t="s">
        <v>35</v>
      </c>
      <c r="C42" s="34"/>
      <c r="D42" s="27">
        <f>SUM(D43:D44)</f>
        <v>4367.0999999999995</v>
      </c>
      <c r="E42" s="27">
        <f>SUM(E43:E43)</f>
        <v>666.9</v>
      </c>
      <c r="F42" s="27">
        <f>SUM(F43:F43)</f>
        <v>666.9</v>
      </c>
    </row>
    <row r="43" spans="1:6" ht="18.75">
      <c r="A43" s="35" t="s">
        <v>36</v>
      </c>
      <c r="B43" s="37"/>
      <c r="C43" s="37" t="s">
        <v>37</v>
      </c>
      <c r="D43" s="38">
        <v>666.9</v>
      </c>
      <c r="E43" s="38">
        <v>666.9</v>
      </c>
      <c r="F43" s="38">
        <v>666.9</v>
      </c>
    </row>
    <row r="44" spans="1:6" ht="18.75">
      <c r="A44" s="42" t="s">
        <v>77</v>
      </c>
      <c r="B44" s="43"/>
      <c r="C44" s="43" t="s">
        <v>76</v>
      </c>
      <c r="D44" s="44">
        <v>3700.2</v>
      </c>
      <c r="E44" s="44">
        <v>0</v>
      </c>
      <c r="F44" s="44">
        <v>0</v>
      </c>
    </row>
    <row r="45" spans="1:6" ht="18.75">
      <c r="A45" s="25" t="s">
        <v>33</v>
      </c>
      <c r="B45" s="26" t="s">
        <v>38</v>
      </c>
      <c r="C45" s="26"/>
      <c r="D45" s="27">
        <f t="shared" ref="D45:E45" si="4">D46</f>
        <v>110</v>
      </c>
      <c r="E45" s="27">
        <f t="shared" si="4"/>
        <v>110</v>
      </c>
      <c r="F45" s="27">
        <f>F46</f>
        <v>120</v>
      </c>
    </row>
    <row r="46" spans="1:6" ht="18.75">
      <c r="A46" s="45" t="s">
        <v>54</v>
      </c>
      <c r="B46" s="46"/>
      <c r="C46" s="43" t="s">
        <v>53</v>
      </c>
      <c r="D46" s="44">
        <v>110</v>
      </c>
      <c r="E46" s="44">
        <v>110</v>
      </c>
      <c r="F46" s="44">
        <v>120</v>
      </c>
    </row>
    <row r="47" spans="1:6" ht="18.75">
      <c r="A47" s="47" t="s">
        <v>67</v>
      </c>
      <c r="B47" s="26" t="s">
        <v>68</v>
      </c>
      <c r="C47" s="34"/>
      <c r="D47" s="48">
        <f>D48</f>
        <v>14.2</v>
      </c>
      <c r="E47" s="48">
        <f>E48</f>
        <v>0</v>
      </c>
      <c r="F47" s="48">
        <f>F48</f>
        <v>0</v>
      </c>
    </row>
    <row r="48" spans="1:6" ht="38.25" thickBot="1">
      <c r="A48" s="49" t="s">
        <v>69</v>
      </c>
      <c r="B48" s="40"/>
      <c r="C48" s="32" t="s">
        <v>70</v>
      </c>
      <c r="D48" s="33">
        <v>14.2</v>
      </c>
      <c r="E48" s="33">
        <v>0</v>
      </c>
      <c r="F48" s="33">
        <v>0</v>
      </c>
    </row>
    <row r="49" spans="1:6" ht="35.450000000000003" customHeight="1" thickBot="1">
      <c r="A49" s="50" t="s">
        <v>39</v>
      </c>
      <c r="B49" s="51"/>
      <c r="C49" s="51"/>
      <c r="D49" s="52">
        <f>D17+D24+D26+D30+D33+D39+D42+D45+D37+D47</f>
        <v>73255.100000000006</v>
      </c>
      <c r="E49" s="52">
        <f>E17+E24+E26+E30+E33+E39+E42+E45+E37</f>
        <v>44118.799999999996</v>
      </c>
      <c r="F49" s="52">
        <f>F17+F24+F26+F30+F33+F39+F42+F45+F37</f>
        <v>86649.199999999983</v>
      </c>
    </row>
  </sheetData>
  <mergeCells count="13">
    <mergeCell ref="A5:F5"/>
    <mergeCell ref="A1:F1"/>
    <mergeCell ref="A2:F2"/>
    <mergeCell ref="A3:F3"/>
    <mergeCell ref="A4:F4"/>
    <mergeCell ref="A13:F13"/>
    <mergeCell ref="A14:F14"/>
    <mergeCell ref="A6:F6"/>
    <mergeCell ref="A7:F7"/>
    <mergeCell ref="A11:F11"/>
    <mergeCell ref="A12:F12"/>
    <mergeCell ref="B8:F8"/>
    <mergeCell ref="C9:F9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2023-07-17T09:59:36Z</cp:lastPrinted>
  <dcterms:created xsi:type="dcterms:W3CDTF">2015-02-17T06:06:32Z</dcterms:created>
  <dcterms:modified xsi:type="dcterms:W3CDTF">2023-07-17T10:05:04Z</dcterms:modified>
</cp:coreProperties>
</file>