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Ivanova\d\Мои документы\2022 СД Поселения\Приладожск\май\уточненный май (приложения)\"/>
    </mc:Choice>
  </mc:AlternateContent>
  <xr:revisionPtr revIDLastSave="0" documentId="13_ncr:1_{38808C90-4826-4876-AA59-1E9E205BB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й" sheetId="43" r:id="rId1"/>
  </sheets>
  <definedNames>
    <definedName name="_xlnm._FilterDatabase" localSheetId="0" hidden="1">май!$A$14:$G$232</definedName>
    <definedName name="_xlnm.Print_Titles" localSheetId="0">май!$14:$15</definedName>
    <definedName name="_xlnm.Print_Area" localSheetId="0">май!$A$1:$G$298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3" l="1"/>
  <c r="E194" i="43"/>
  <c r="E58" i="43"/>
  <c r="E98" i="43"/>
  <c r="E213" i="43"/>
  <c r="E212" i="43" s="1"/>
  <c r="G213" i="43"/>
  <c r="G212" i="43" s="1"/>
  <c r="F213" i="43"/>
  <c r="F212" i="43" s="1"/>
  <c r="E200" i="43"/>
  <c r="G60" i="43"/>
  <c r="G59" i="43" s="1"/>
  <c r="F60" i="43"/>
  <c r="F59" i="43" s="1"/>
  <c r="E60" i="43"/>
  <c r="E59" i="43" s="1"/>
  <c r="E57" i="43"/>
  <c r="E56" i="43" s="1"/>
  <c r="E151" i="43"/>
  <c r="G57" i="43"/>
  <c r="G56" i="43" s="1"/>
  <c r="F57" i="43"/>
  <c r="F56" i="43" s="1"/>
  <c r="G54" i="43"/>
  <c r="G53" i="43" s="1"/>
  <c r="F54" i="43"/>
  <c r="F53" i="43" s="1"/>
  <c r="E54" i="43"/>
  <c r="E53" i="43" s="1"/>
  <c r="G145" i="43"/>
  <c r="G144" i="43" s="1"/>
  <c r="F145" i="43"/>
  <c r="F144" i="43" s="1"/>
  <c r="F143" i="43" s="1"/>
  <c r="E145" i="43"/>
  <c r="E144" i="43" s="1"/>
  <c r="E143" i="43" s="1"/>
  <c r="E142" i="43" s="1"/>
  <c r="G190" i="43"/>
  <c r="G189" i="43" s="1"/>
  <c r="F190" i="43"/>
  <c r="F189" i="43" s="1"/>
  <c r="E190" i="43"/>
  <c r="E189" i="43" s="1"/>
  <c r="G224" i="43"/>
  <c r="F224" i="43"/>
  <c r="E224" i="43"/>
  <c r="E206" i="43"/>
  <c r="E93" i="43"/>
  <c r="E70" i="43"/>
  <c r="F142" i="43" l="1"/>
  <c r="G143" i="43"/>
  <c r="G142" i="43"/>
  <c r="G156" i="43" l="1"/>
  <c r="G155" i="43" s="1"/>
  <c r="G153" i="43" s="1"/>
  <c r="F156" i="43"/>
  <c r="F155" i="43" s="1"/>
  <c r="F153" i="43" s="1"/>
  <c r="E156" i="43"/>
  <c r="E155" i="43" s="1"/>
  <c r="E153" i="43" s="1"/>
  <c r="G154" i="43"/>
  <c r="E211" i="43"/>
  <c r="E209" i="43"/>
  <c r="G34" i="43"/>
  <c r="G33" i="43" s="1"/>
  <c r="G32" i="43" s="1"/>
  <c r="F34" i="43"/>
  <c r="F33" i="43" s="1"/>
  <c r="F32" i="43" s="1"/>
  <c r="E34" i="43"/>
  <c r="E33" i="43" s="1"/>
  <c r="E32" i="43" s="1"/>
  <c r="G26" i="43"/>
  <c r="G25" i="43" s="1"/>
  <c r="F26" i="43"/>
  <c r="F25" i="43" s="1"/>
  <c r="E26" i="43"/>
  <c r="E25" i="43" s="1"/>
  <c r="G20" i="43"/>
  <c r="G19" i="43" s="1"/>
  <c r="F20" i="43"/>
  <c r="F19" i="43" s="1"/>
  <c r="E20" i="43"/>
  <c r="E19" i="43" s="1"/>
  <c r="G104" i="43"/>
  <c r="G103" i="43" s="1"/>
  <c r="F104" i="43"/>
  <c r="F103" i="43" s="1"/>
  <c r="E104" i="43"/>
  <c r="E103" i="43" s="1"/>
  <c r="G101" i="43"/>
  <c r="G100" i="43" s="1"/>
  <c r="F101" i="43"/>
  <c r="F100" i="43" s="1"/>
  <c r="F99" i="43" s="1"/>
  <c r="E101" i="43"/>
  <c r="E100" i="43" s="1"/>
  <c r="G94" i="43"/>
  <c r="F94" i="43"/>
  <c r="E94" i="43"/>
  <c r="G92" i="43"/>
  <c r="F92" i="43"/>
  <c r="E92" i="43"/>
  <c r="G90" i="43"/>
  <c r="F90" i="43"/>
  <c r="E90" i="43"/>
  <c r="E154" i="43" l="1"/>
  <c r="F154" i="43"/>
  <c r="G99" i="43"/>
  <c r="E89" i="43"/>
  <c r="F89" i="43"/>
  <c r="G89" i="43"/>
  <c r="G73" i="43" l="1"/>
  <c r="G72" i="43" s="1"/>
  <c r="F73" i="43"/>
  <c r="F72" i="43" s="1"/>
  <c r="E73" i="43"/>
  <c r="E72" i="43" s="1"/>
  <c r="G66" i="43"/>
  <c r="G65" i="43" s="1"/>
  <c r="F66" i="43"/>
  <c r="F65" i="43" s="1"/>
  <c r="E66" i="43"/>
  <c r="E65" i="43" s="1"/>
  <c r="F150" i="43"/>
  <c r="F149" i="43" s="1"/>
  <c r="F148" i="43" s="1"/>
  <c r="E150" i="43"/>
  <c r="E149" i="43" s="1"/>
  <c r="E148" i="43" s="1"/>
  <c r="E147" i="43" s="1"/>
  <c r="E141" i="43" s="1"/>
  <c r="G30" i="43"/>
  <c r="G29" i="43" s="1"/>
  <c r="G28" i="43" s="1"/>
  <c r="F30" i="43"/>
  <c r="F29" i="43" s="1"/>
  <c r="F28" i="43" s="1"/>
  <c r="E30" i="43"/>
  <c r="E29" i="43" s="1"/>
  <c r="E28" i="43" s="1"/>
  <c r="E193" i="43"/>
  <c r="E192" i="43" s="1"/>
  <c r="E170" i="43" s="1"/>
  <c r="E51" i="43"/>
  <c r="E50" i="43" s="1"/>
  <c r="E49" i="43" s="1"/>
  <c r="E76" i="43"/>
  <c r="E75" i="43" s="1"/>
  <c r="E135" i="43"/>
  <c r="E134" i="43" s="1"/>
  <c r="E133" i="43" s="1"/>
  <c r="E129" i="43"/>
  <c r="E127" i="43"/>
  <c r="E126" i="43" s="1"/>
  <c r="G230" i="43"/>
  <c r="G229" i="43" s="1"/>
  <c r="F230" i="43"/>
  <c r="F229" i="43" s="1"/>
  <c r="E230" i="43"/>
  <c r="E229" i="43" s="1"/>
  <c r="G227" i="43"/>
  <c r="G226" i="43" s="1"/>
  <c r="F227" i="43"/>
  <c r="F226" i="43" s="1"/>
  <c r="E227" i="43"/>
  <c r="E226" i="43" s="1"/>
  <c r="G222" i="43"/>
  <c r="G221" i="43" s="1"/>
  <c r="F222" i="43"/>
  <c r="F221" i="43" s="1"/>
  <c r="E222" i="43"/>
  <c r="E221" i="43" s="1"/>
  <c r="G219" i="43"/>
  <c r="G218" i="43" s="1"/>
  <c r="F219" i="43"/>
  <c r="F218" i="43" s="1"/>
  <c r="E219" i="43"/>
  <c r="E218" i="43" s="1"/>
  <c r="G216" i="43"/>
  <c r="G215" i="43" s="1"/>
  <c r="F216" i="43"/>
  <c r="F215" i="43" s="1"/>
  <c r="E216" i="43"/>
  <c r="E215" i="43" s="1"/>
  <c r="G210" i="43"/>
  <c r="F210" i="43"/>
  <c r="E210" i="43"/>
  <c r="G208" i="43"/>
  <c r="F208" i="43"/>
  <c r="E208" i="43"/>
  <c r="E202" i="43"/>
  <c r="E201" i="43" s="1"/>
  <c r="G202" i="43"/>
  <c r="G201" i="43" s="1"/>
  <c r="F202" i="43"/>
  <c r="F201" i="43" s="1"/>
  <c r="G205" i="43"/>
  <c r="G204" i="43" s="1"/>
  <c r="F205" i="43"/>
  <c r="F204" i="43" s="1"/>
  <c r="E205" i="43"/>
  <c r="E204" i="43" s="1"/>
  <c r="G199" i="43"/>
  <c r="G198" i="43" s="1"/>
  <c r="F199" i="43"/>
  <c r="F198" i="43" s="1"/>
  <c r="E199" i="43"/>
  <c r="E198" i="43" s="1"/>
  <c r="G196" i="43"/>
  <c r="G195" i="43" s="1"/>
  <c r="F196" i="43"/>
  <c r="F195" i="43" s="1"/>
  <c r="E196" i="43"/>
  <c r="E195" i="43" s="1"/>
  <c r="G193" i="43"/>
  <c r="G192" i="43" s="1"/>
  <c r="F193" i="43"/>
  <c r="F192" i="43" s="1"/>
  <c r="G187" i="43"/>
  <c r="G186" i="43" s="1"/>
  <c r="F187" i="43"/>
  <c r="F186" i="43" s="1"/>
  <c r="E187" i="43"/>
  <c r="E186" i="43" s="1"/>
  <c r="G184" i="43"/>
  <c r="G183" i="43" s="1"/>
  <c r="F184" i="43"/>
  <c r="F183" i="43" s="1"/>
  <c r="E184" i="43"/>
  <c r="E183" i="43" s="1"/>
  <c r="G181" i="43"/>
  <c r="G180" i="43" s="1"/>
  <c r="F181" i="43"/>
  <c r="F180" i="43" s="1"/>
  <c r="E181" i="43"/>
  <c r="E180" i="43" s="1"/>
  <c r="G178" i="43"/>
  <c r="G177" i="43" s="1"/>
  <c r="F178" i="43"/>
  <c r="F177" i="43" s="1"/>
  <c r="E178" i="43"/>
  <c r="E177" i="43" s="1"/>
  <c r="G175" i="43"/>
  <c r="G174" i="43" s="1"/>
  <c r="F175" i="43"/>
  <c r="F174" i="43" s="1"/>
  <c r="E175" i="43"/>
  <c r="E174" i="43" s="1"/>
  <c r="G172" i="43"/>
  <c r="G171" i="43" s="1"/>
  <c r="F172" i="43"/>
  <c r="F171" i="43" s="1"/>
  <c r="E172" i="43"/>
  <c r="E171" i="43" s="1"/>
  <c r="G167" i="43"/>
  <c r="G166" i="43" s="1"/>
  <c r="F167" i="43"/>
  <c r="F166" i="43" s="1"/>
  <c r="E167" i="43"/>
  <c r="E166" i="43" s="1"/>
  <c r="F161" i="43"/>
  <c r="F160" i="43" s="1"/>
  <c r="F158" i="43" s="1"/>
  <c r="F152" i="43" s="1"/>
  <c r="G161" i="43"/>
  <c r="G160" i="43" s="1"/>
  <c r="G158" i="43" s="1"/>
  <c r="G152" i="43" s="1"/>
  <c r="E161" i="43"/>
  <c r="E160" i="43" s="1"/>
  <c r="E158" i="43" s="1"/>
  <c r="E152" i="43" s="1"/>
  <c r="G150" i="43"/>
  <c r="G149" i="43" s="1"/>
  <c r="G147" i="43" s="1"/>
  <c r="G139" i="43"/>
  <c r="G138" i="43" s="1"/>
  <c r="G137" i="43" s="1"/>
  <c r="F139" i="43"/>
  <c r="F138" i="43" s="1"/>
  <c r="F137" i="43" s="1"/>
  <c r="E139" i="43"/>
  <c r="E138" i="43" s="1"/>
  <c r="E137" i="43" s="1"/>
  <c r="G135" i="43"/>
  <c r="G134" i="43" s="1"/>
  <c r="G133" i="43" s="1"/>
  <c r="F135" i="43"/>
  <c r="F134" i="43" s="1"/>
  <c r="F133" i="43" s="1"/>
  <c r="G131" i="43"/>
  <c r="F131" i="43"/>
  <c r="E131" i="43"/>
  <c r="G129" i="43"/>
  <c r="F129" i="43"/>
  <c r="G127" i="43"/>
  <c r="G126" i="43" s="1"/>
  <c r="F127" i="43"/>
  <c r="F126" i="43" s="1"/>
  <c r="G123" i="43"/>
  <c r="F123" i="43"/>
  <c r="E123" i="43"/>
  <c r="E121" i="43"/>
  <c r="G121" i="43"/>
  <c r="F121" i="43"/>
  <c r="G119" i="43"/>
  <c r="G118" i="43" s="1"/>
  <c r="G117" i="43" s="1"/>
  <c r="F119" i="43"/>
  <c r="F118" i="43" s="1"/>
  <c r="E119" i="43"/>
  <c r="E118" i="43" s="1"/>
  <c r="G115" i="43"/>
  <c r="G114" i="43" s="1"/>
  <c r="G113" i="43" s="1"/>
  <c r="F115" i="43"/>
  <c r="F114" i="43" s="1"/>
  <c r="F113" i="43" s="1"/>
  <c r="E115" i="43"/>
  <c r="E114" i="43" s="1"/>
  <c r="E113" i="43" s="1"/>
  <c r="G45" i="43"/>
  <c r="G44" i="43" s="1"/>
  <c r="G43" i="43" s="1"/>
  <c r="G41" i="43" s="1"/>
  <c r="F45" i="43"/>
  <c r="F44" i="43" s="1"/>
  <c r="F43" i="43" s="1"/>
  <c r="F41" i="43" s="1"/>
  <c r="E45" i="43"/>
  <c r="E44" i="43" s="1"/>
  <c r="E43" i="43" s="1"/>
  <c r="E42" i="43" s="1"/>
  <c r="E41" i="43" s="1"/>
  <c r="G39" i="43"/>
  <c r="G38" i="43" s="1"/>
  <c r="G37" i="43" s="1"/>
  <c r="F39" i="43"/>
  <c r="F38" i="43" s="1"/>
  <c r="F37" i="43" s="1"/>
  <c r="E39" i="43"/>
  <c r="E38" i="43" s="1"/>
  <c r="E37" i="43" s="1"/>
  <c r="E36" i="43" s="1"/>
  <c r="E23" i="43"/>
  <c r="E22" i="43" s="1"/>
  <c r="G23" i="43"/>
  <c r="G22" i="43" s="1"/>
  <c r="G18" i="43" s="1"/>
  <c r="G17" i="43" s="1"/>
  <c r="G16" i="43" s="1"/>
  <c r="F23" i="43"/>
  <c r="F22" i="43" s="1"/>
  <c r="F18" i="43" s="1"/>
  <c r="F17" i="43" s="1"/>
  <c r="F16" i="43" s="1"/>
  <c r="E110" i="43"/>
  <c r="G110" i="43"/>
  <c r="F110" i="43"/>
  <c r="G108" i="43"/>
  <c r="F108" i="43"/>
  <c r="E108" i="43"/>
  <c r="G97" i="43"/>
  <c r="G96" i="43" s="1"/>
  <c r="G88" i="43" s="1"/>
  <c r="F97" i="43"/>
  <c r="F96" i="43" s="1"/>
  <c r="F88" i="43" s="1"/>
  <c r="E97" i="43"/>
  <c r="E96" i="43" s="1"/>
  <c r="E88" i="43" s="1"/>
  <c r="G51" i="43"/>
  <c r="G50" i="43" s="1"/>
  <c r="G49" i="43" s="1"/>
  <c r="G48" i="43" s="1"/>
  <c r="G47" i="43" s="1"/>
  <c r="F51" i="43"/>
  <c r="F50" i="43" s="1"/>
  <c r="F49" i="43" s="1"/>
  <c r="F48" i="43" s="1"/>
  <c r="F47" i="43" s="1"/>
  <c r="G84" i="43"/>
  <c r="G83" i="43" s="1"/>
  <c r="F84" i="43"/>
  <c r="F83" i="43" s="1"/>
  <c r="E84" i="43"/>
  <c r="E83" i="43" s="1"/>
  <c r="E82" i="43" s="1"/>
  <c r="G80" i="43"/>
  <c r="G79" i="43" s="1"/>
  <c r="F80" i="43"/>
  <c r="F79" i="43" s="1"/>
  <c r="E80" i="43"/>
  <c r="E79" i="43" s="1"/>
  <c r="E78" i="43" s="1"/>
  <c r="G76" i="43"/>
  <c r="G75" i="43" s="1"/>
  <c r="F76" i="43"/>
  <c r="F75" i="43" s="1"/>
  <c r="G69" i="43"/>
  <c r="G68" i="43" s="1"/>
  <c r="F69" i="43"/>
  <c r="F68" i="43" s="1"/>
  <c r="E69" i="43"/>
  <c r="E68" i="43" s="1"/>
  <c r="F117" i="43" l="1"/>
  <c r="E48" i="43"/>
  <c r="E47" i="43" s="1"/>
  <c r="G64" i="43"/>
  <c r="F64" i="43"/>
  <c r="G71" i="43"/>
  <c r="E64" i="43"/>
  <c r="F71" i="43"/>
  <c r="E18" i="43"/>
  <c r="E17" i="43" s="1"/>
  <c r="E16" i="43" s="1"/>
  <c r="E71" i="43"/>
  <c r="E117" i="43"/>
  <c r="G159" i="43"/>
  <c r="E165" i="43"/>
  <c r="E163" i="43" s="1"/>
  <c r="E164" i="43"/>
  <c r="F165" i="43"/>
  <c r="F163" i="43" s="1"/>
  <c r="F164" i="43"/>
  <c r="G165" i="43"/>
  <c r="G163" i="43" s="1"/>
  <c r="G164" i="43"/>
  <c r="E159" i="43"/>
  <c r="F159" i="43"/>
  <c r="G36" i="43"/>
  <c r="F36" i="43"/>
  <c r="G42" i="43"/>
  <c r="F42" i="43"/>
  <c r="G148" i="43"/>
  <c r="G141" i="43" s="1"/>
  <c r="F147" i="43"/>
  <c r="F125" i="43"/>
  <c r="F112" i="43" s="1"/>
  <c r="G125" i="43"/>
  <c r="G112" i="43" s="1"/>
  <c r="E125" i="43"/>
  <c r="E107" i="43"/>
  <c r="E106" i="43" s="1"/>
  <c r="F107" i="43"/>
  <c r="F106" i="43" s="1"/>
  <c r="F141" i="43"/>
  <c r="G207" i="43"/>
  <c r="G170" i="43" s="1"/>
  <c r="G169" i="43" s="1"/>
  <c r="F82" i="43"/>
  <c r="E207" i="43"/>
  <c r="F207" i="43"/>
  <c r="F170" i="43" s="1"/>
  <c r="F169" i="43" s="1"/>
  <c r="G78" i="43"/>
  <c r="G82" i="43"/>
  <c r="F78" i="43"/>
  <c r="G107" i="43"/>
  <c r="G106" i="43" s="1"/>
  <c r="E63" i="43" l="1"/>
  <c r="E62" i="43" s="1"/>
  <c r="E169" i="43"/>
  <c r="G87" i="43"/>
  <c r="G86" i="43" s="1"/>
  <c r="F87" i="43"/>
  <c r="F86" i="43" s="1"/>
  <c r="E99" i="43"/>
  <c r="E87" i="43" s="1"/>
  <c r="E86" i="43" s="1"/>
  <c r="F63" i="43"/>
  <c r="F62" i="43" s="1"/>
  <c r="G63" i="43"/>
  <c r="G62" i="43" s="1"/>
  <c r="G232" i="43" s="1"/>
  <c r="E112" i="43"/>
  <c r="E232" i="43" l="1"/>
  <c r="F232" i="43"/>
</calcChain>
</file>

<file path=xl/sharedStrings.xml><?xml version="1.0" encoding="utf-8"?>
<sst xmlns="http://schemas.openxmlformats.org/spreadsheetml/2006/main" count="632" uniqueCount="257">
  <si>
    <t>УТВЕРЖДЕНО</t>
  </si>
  <si>
    <t>решением совета депутатов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</si>
  <si>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</si>
  <si>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</si>
  <si>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</si>
  <si>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</si>
  <si>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от 7 декабря 2021 г.  № 22</t>
  </si>
  <si>
    <t>(Приложение 2)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</si>
  <si>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2022 год и на плановый период 2023 и 2024 годов</t>
  </si>
  <si>
    <t>Наименование</t>
  </si>
  <si>
    <t>ЦСР</t>
  </si>
  <si>
    <t>ВР</t>
  </si>
  <si>
    <t>Рп ПР</t>
  </si>
  <si>
    <t xml:space="preserve"> 2022 год 
сумма
(тысяч рублей)</t>
  </si>
  <si>
    <t xml:space="preserve"> 2023 год 
сумма
(тысяч рублей)</t>
  </si>
  <si>
    <t xml:space="preserve"> 2024 год 
сумма
(тысяч рублей)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</si>
  <si>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</si>
  <si>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</si>
  <si>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Комплексы процессных мероприятий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</si>
  <si>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</si>
  <si>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</si>
  <si>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</si>
  <si>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</si>
  <si>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</si>
  <si>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>Закупка товаров, работ и услуг для обеспечения государственных (муниципальных) нужд</t>
  </si>
  <si>
    <t>200</t>
  </si>
  <si>
    <t>Благоустройство</t>
  </si>
  <si>
    <t>0503</t>
  </si>
  <si>
    <t xml:space="preserve">Расходы на озеленение </t>
  </si>
  <si>
    <t>1W 4 01 15320</t>
  </si>
  <si>
    <t xml:space="preserve">Организация и содержание мест захоронения </t>
  </si>
  <si>
    <t>1W 4 01 15340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</si>
  <si>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</si>
  <si>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</si>
  <si>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</si>
  <si>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</si>
  <si>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</si>
  <si>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</si>
  <si>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</si>
  <si>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</si>
  <si>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1Н 4 00 00000</t>
  </si>
  <si>
    <t>Комплекс процессных мероприятий "Благоустройство территории деревни Назия"</t>
  </si>
  <si>
    <t>1Н 4 01 00000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</si>
  <si>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</si>
  <si>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1Н 4 01 S4770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</si>
  <si>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</si>
  <si>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</si>
  <si>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</si>
  <si>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</si>
  <si>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</si>
  <si>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</si>
  <si>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>1П 4 01 S4660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</si>
  <si>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</si>
  <si>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</si>
  <si>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</si>
  <si>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</si>
  <si>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</si>
  <si>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</si>
  <si>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</si>
  <si>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>Дорожное хозяйство (дорожные фонды)</t>
  </si>
  <si>
    <t>0409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</si>
  <si>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</si>
  <si>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</si>
  <si>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</si>
  <si>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</si>
  <si>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</si>
  <si>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</si>
  <si>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</si>
  <si>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Гражданская оборона</t>
  </si>
  <si>
    <t>0309</t>
  </si>
  <si>
    <t>Обслуживание системы оповещения</t>
  </si>
  <si>
    <t>53 4 01 13780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</si>
  <si>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</si>
  <si>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</si>
  <si>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</si>
  <si>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</si>
  <si>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</si>
  <si>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</si>
  <si>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</si>
  <si>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</si>
  <si>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Межбюджетные трансферты</t>
  </si>
  <si>
    <t>500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</si>
  <si>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</si>
  <si>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</si>
  <si>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</si>
  <si>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</si>
  <si>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</si>
  <si>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</si>
  <si>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</si>
  <si>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53 4 04 13620</t>
  </si>
  <si>
    <t>Другие вопросы в области национальной экономики</t>
  </si>
  <si>
    <t>0314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</si>
  <si>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</si>
  <si>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</si>
  <si>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</si>
  <si>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</si>
  <si>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</si>
  <si>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</si>
  <si>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</si>
  <si>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</si>
  <si>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</si>
  <si>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Культура</t>
  </si>
  <si>
    <t>0801</t>
  </si>
  <si>
    <t>Иные бюджетные ассигнования</t>
  </si>
  <si>
    <t>800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</si>
  <si>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</si>
  <si>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</si>
  <si>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</si>
  <si>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</si>
  <si>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</si>
  <si>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</si>
  <si>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Другие вопросы в области культуры, кинематографии </t>
  </si>
  <si>
    <t>0804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</si>
  <si>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</si>
  <si>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</si>
  <si>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</si>
  <si>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</si>
  <si>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</si>
  <si>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</si>
  <si>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 xml:space="preserve">Физическая культура </t>
  </si>
  <si>
    <t>1101</t>
  </si>
  <si>
    <t>Обеспечение деятельности органов местного самоуправления</t>
  </si>
  <si>
    <t>67 0 00 00000</t>
  </si>
  <si>
    <t/>
  </si>
  <si>
    <t>Обеспечение деятельности высшего должностного лица муниципального образования</t>
  </si>
  <si>
    <t>67 1 09 00000</t>
  </si>
  <si>
    <t>Исполнение функций органов местного самоуправления</t>
  </si>
  <si>
    <t>67 1 09 00150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</si>
  <si>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</si>
  <si>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</si>
  <si>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представительных органов муниципальных образований</t>
  </si>
  <si>
    <t>67 3 00 00000</t>
  </si>
  <si>
    <t>67 3 09 00150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</si>
  <si>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</si>
  <si>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</si>
  <si>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аппаратов органов местного самоуправления</t>
  </si>
  <si>
    <t>67 4 00 00000</t>
  </si>
  <si>
    <t>67 4 09 00150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</si>
  <si>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</si>
  <si>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</si>
  <si>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</t>
  </si>
  <si>
    <t>67 5 00 00000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</si>
  <si>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</si>
  <si>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</si>
  <si>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67 9 00 00000</t>
  </si>
  <si>
    <t>Сфера административных правоотношений</t>
  </si>
  <si>
    <t>67 9 09 71340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</si>
  <si>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</si>
  <si>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76 0 00 00000</t>
  </si>
  <si>
    <t>Мероприятия, направленные на достижение целей проектов</t>
  </si>
  <si>
    <t>76 8 00 00000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</si>
  <si>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</si>
  <si>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76 8 01 00000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</si>
  <si>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</si>
  <si>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76 8 01 S0200</t>
  </si>
  <si>
    <t>Капитальные вложения в объекты государственной (муниципальной) собственности</t>
  </si>
  <si>
    <t>400</t>
  </si>
  <si>
    <t>Коммунальное хозяйство</t>
  </si>
  <si>
    <t>0502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</si>
  <si>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</si>
  <si>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</si>
  <si>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</si>
  <si>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</si>
  <si>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7D 8 01 00000</t>
  </si>
  <si>
    <t>Реализация мероприятий по благоустройству дворовых территорий муниципальных образований Ленинградской области</t>
  </si>
  <si>
    <t>7D 8 01 S4750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</si>
  <si>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</si>
  <si>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</si>
  <si>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</si>
  <si>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</si>
  <si>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93 4 01 00000</t>
  </si>
  <si>
    <t>Повышение квалификации муниципальных служащих</t>
  </si>
  <si>
    <t>93 4 01 10390</t>
  </si>
  <si>
    <t>Профессиональная подготовка, переподготовка и повышение квалификации</t>
  </si>
  <si>
    <t>0705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</si>
  <si>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</si>
  <si>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</si>
  <si>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</si>
  <si>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</si>
  <si>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Доплаты к пенсиям муниципальных служащих </t>
  </si>
  <si>
    <t>98 9 09 03080</t>
  </si>
  <si>
    <t>Социальное обеспечение и иные выплаты населению</t>
  </si>
  <si>
    <t>300</t>
  </si>
  <si>
    <t>Пенсионное обеспечение</t>
  </si>
  <si>
    <t>1001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</si>
  <si>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</si>
  <si>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</si>
  <si>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</si>
  <si>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</si>
  <si>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Обслуживание внутреннего государственного и муниципального долга</t>
  </si>
  <si>
    <t>1301</t>
  </si>
  <si>
    <t xml:space="preserve">Премирование по постановлению администрации в связи с юбилеем и вне системы оплаты труда </t>
  </si>
  <si>
    <t>98 9 09 10030</t>
  </si>
  <si>
    <t>Другие общегосударственные вопросы</t>
  </si>
  <si>
    <t>0113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</si>
  <si>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</si>
  <si>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</si>
  <si>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 xml:space="preserve">Резервный фонд администрации муниципального образования </t>
  </si>
  <si>
    <t>98 9 09 10050</t>
  </si>
  <si>
    <t>Резервные фонды</t>
  </si>
  <si>
    <t>0111</t>
  </si>
  <si>
    <t xml:space="preserve">Расчеты за услуги по начислению и сбору платы за найм </t>
  </si>
  <si>
    <t>98 9 09 10100</t>
  </si>
  <si>
    <t xml:space="preserve">Мероприятия по землеустройству и землепользованию </t>
  </si>
  <si>
    <t>98 9 09 10350</t>
  </si>
  <si>
    <t>0412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</si>
  <si>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</si>
  <si>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</si>
  <si>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>Проектирование схем генеральных планов поселений</t>
  </si>
  <si>
    <t>98 9 09 11000</t>
  </si>
  <si>
    <t xml:space="preserve">Капитальный ремонт(ремонт) муниципального жилищного фонда </t>
  </si>
  <si>
    <t>98 9 09 15010</t>
  </si>
  <si>
    <t>Жилищное хозяйство</t>
  </si>
  <si>
    <t>0501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</si>
  <si>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</si>
  <si>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</si>
  <si>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Осуществление первичного воинского учета на территориях, где отсутствуют военные комиссариаты</t>
  </si>
  <si>
    <t>98 9 09 51180</t>
  </si>
  <si>
    <t>Мобилизационная и вневойсковая подготовка</t>
  </si>
  <si>
    <t>0203</t>
  </si>
  <si>
    <t>Осуществление части полномочий поселений по формированию, утверждению, исполнению  бюджета</t>
  </si>
  <si>
    <t>98 9 09 96010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</si>
  <si>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</si>
  <si>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</si>
  <si>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</si>
  <si>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</si>
  <si>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</si>
  <si>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</si>
  <si>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</si>
  <si>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</si>
  <si>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</si>
  <si>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Осуществление полномочий поселений по муниципальному жилищному контролю </t>
  </si>
  <si>
    <t>98 9 09 96110</t>
  </si>
  <si>
    <t>ВСЕГО</t>
  </si>
  <si>
    <t>(в редакции решения совета депутатов</t>
  </si>
  <si>
    <t>7D 1 F2 55550</t>
  </si>
  <si>
    <t>7D 1 00 00000</t>
  </si>
  <si>
    <t>7D 1 F2 00000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</si>
  <si>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</si>
  <si>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</si>
  <si>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</si>
  <si>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</si>
  <si>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</si>
  <si>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76 4 00 00000</t>
  </si>
  <si>
    <t>76 4 01 00000</t>
  </si>
  <si>
    <t>76 4 01 16550</t>
  </si>
  <si>
    <t>48 4 01 13890</t>
  </si>
  <si>
    <t>48 4 01 14260</t>
  </si>
  <si>
    <t>Мероприятия по ремонту дорог общего пользования местного значения</t>
  </si>
  <si>
    <t>Приобретение  спецтехники и оборудования в лизинг (сублизинг)</t>
  </si>
  <si>
    <t>Комплекс процессных мероприятий "Организация газификации на территории МО Приладожское городское поселение"</t>
  </si>
  <si>
    <t xml:space="preserve">Осуществление авторского, строительного контроля </t>
  </si>
  <si>
    <t>48 4 01 14650</t>
  </si>
  <si>
    <t>Безопасность дорожного движения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</si>
  <si>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</si>
  <si>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</si>
  <si>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от "18" мая 2022г №18)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</si>
</sst>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&quot;р.&quot;"/>
  </numFmts>
  <fonts count="18" x14ac:knownFonts="1"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2" borderId="0" xfId="0" applyFill="1"/>
    <xf numFmtId="49" fontId="3" fillId="2" borderId="1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wrapText="1"/>
    </xf>
    <xf numFmtId="49" fontId="6" fillId="2" borderId="8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64" fontId="7" fillId="2" borderId="14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8" fillId="2" borderId="15" xfId="0" applyNumberFormat="1" applyFont="1" applyFill="1" applyBorder="1" applyAlignment="1">
      <alignment horizontal="left" wrapText="1"/>
    </xf>
    <xf numFmtId="0" fontId="8" fillId="2" borderId="16" xfId="0" applyNumberFormat="1" applyFont="1" applyFill="1" applyBorder="1" applyAlignment="1">
      <alignment horizontal="left" wrapText="1"/>
    </xf>
    <xf numFmtId="49" fontId="6" fillId="2" borderId="17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 wrapText="1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right"/>
    </xf>
    <xf numFmtId="49" fontId="6" fillId="2" borderId="20" xfId="0" applyNumberFormat="1" applyFont="1" applyFill="1" applyBorder="1" applyAlignment="1">
      <alignment horizontal="left" wrapText="1"/>
    </xf>
    <xf numFmtId="164" fontId="8" fillId="2" borderId="12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49" fontId="8" fillId="2" borderId="4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right"/>
    </xf>
    <xf numFmtId="49" fontId="7" fillId="2" borderId="10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left" wrapText="1"/>
    </xf>
    <xf numFmtId="49" fontId="7" fillId="2" borderId="17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 wrapText="1"/>
    </xf>
    <xf numFmtId="0" fontId="7" fillId="2" borderId="7" xfId="0" applyNumberFormat="1" applyFont="1" applyFill="1" applyBorder="1" applyAlignment="1">
      <alignment horizontal="center"/>
    </xf>
    <xf numFmtId="0" fontId="7" fillId="2" borderId="9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left" wrapText="1"/>
    </xf>
    <xf numFmtId="49" fontId="3" fillId="2" borderId="2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right"/>
    </xf>
    <xf numFmtId="164" fontId="6" fillId="2" borderId="24" xfId="0" applyNumberFormat="1" applyFont="1" applyFill="1" applyBorder="1" applyAlignment="1">
      <alignment horizontal="right"/>
    </xf>
    <xf numFmtId="0" fontId="0" fillId="2" borderId="0" xfId="0" applyFont="1" applyFill="1"/>
    <xf numFmtId="49" fontId="8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right"/>
    </xf>
    <xf numFmtId="0" fontId="12" fillId="3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49" fontId="6" fillId="2" borderId="2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49" fontId="16" fillId="0" borderId="15" xfId="0" applyNumberFormat="1" applyFont="1" applyBorder="1" applyAlignment="1">
      <alignment horizontal="left" wrapText="1"/>
    </xf>
    <xf numFmtId="0" fontId="2" fillId="4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7" fillId="2" borderId="4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31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left" wrapText="1"/>
    </xf>
    <xf numFmtId="2" fontId="4" fillId="2" borderId="15" xfId="0" applyNumberFormat="1" applyFont="1" applyFill="1" applyBorder="1" applyAlignment="1">
      <alignment horizontal="left" wrapText="1"/>
    </xf>
    <xf numFmtId="49" fontId="4" fillId="2" borderId="15" xfId="0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0" fontId="16" fillId="2" borderId="15" xfId="0" applyFont="1" applyFill="1" applyBorder="1" applyAlignment="1">
      <alignment horizontal="left" wrapText="1"/>
    </xf>
    <xf numFmtId="0" fontId="2" fillId="2" borderId="20" xfId="0" applyNumberFormat="1" applyFont="1" applyFill="1" applyBorder="1" applyAlignment="1">
      <alignment horizontal="left" wrapText="1"/>
    </xf>
    <xf numFmtId="164" fontId="2" fillId="2" borderId="11" xfId="0" applyNumberFormat="1" applyFont="1" applyFill="1" applyBorder="1" applyAlignment="1">
      <alignment horizontal="right"/>
    </xf>
    <xf numFmtId="164" fontId="2" fillId="2" borderId="28" xfId="0" applyNumberFormat="1" applyFont="1" applyFill="1" applyBorder="1" applyAlignment="1">
      <alignment horizontal="right"/>
    </xf>
    <xf numFmtId="49" fontId="4" fillId="2" borderId="19" xfId="0" applyNumberFormat="1" applyFont="1" applyFill="1" applyBorder="1" applyAlignment="1">
      <alignment horizontal="left" wrapText="1"/>
    </xf>
    <xf numFmtId="164" fontId="3" fillId="2" borderId="11" xfId="0" applyNumberFormat="1" applyFont="1" applyFill="1" applyBorder="1" applyAlignment="1">
      <alignment horizontal="right"/>
    </xf>
    <xf numFmtId="0" fontId="2" fillId="2" borderId="16" xfId="0" applyNumberFormat="1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left" wrapText="1"/>
    </xf>
    <xf numFmtId="165" fontId="7" fillId="2" borderId="7" xfId="0" applyNumberFormat="1" applyFont="1" applyFill="1" applyBorder="1" applyAlignment="1">
      <alignment horizontal="right"/>
    </xf>
    <xf numFmtId="165" fontId="7" fillId="2" borderId="13" xfId="0" applyNumberFormat="1" applyFont="1" applyFill="1" applyBorder="1" applyAlignment="1">
      <alignment horizontal="right"/>
    </xf>
    <xf numFmtId="165" fontId="7" fillId="2" borderId="9" xfId="0" applyNumberFormat="1" applyFont="1" applyFill="1" applyBorder="1" applyAlignment="1">
      <alignment horizontal="right"/>
    </xf>
    <xf numFmtId="165" fontId="7" fillId="2" borderId="14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left" wrapText="1"/>
    </xf>
    <xf numFmtId="164" fontId="8" fillId="2" borderId="4" xfId="0" applyNumberFormat="1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left" wrapText="1"/>
    </xf>
    <xf numFmtId="49" fontId="6" fillId="2" borderId="32" xfId="0" applyNumberFormat="1" applyFont="1" applyFill="1" applyBorder="1" applyAlignment="1">
      <alignment horizontal="left" wrapText="1"/>
    </xf>
    <xf numFmtId="164" fontId="6" fillId="2" borderId="17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 wrapText="1"/>
    </xf>
    <xf numFmtId="164" fontId="5" fillId="2" borderId="10" xfId="0" applyNumberFormat="1" applyFont="1" applyFill="1" applyBorder="1" applyAlignment="1">
      <alignment horizontal="right"/>
    </xf>
    <xf numFmtId="164" fontId="5" fillId="2" borderId="31" xfId="0" applyNumberFormat="1" applyFont="1" applyFill="1" applyBorder="1" applyAlignment="1">
      <alignment horizontal="right"/>
    </xf>
    <xf numFmtId="166" fontId="8" fillId="2" borderId="3" xfId="0" applyNumberFormat="1" applyFont="1" applyFill="1" applyBorder="1" applyAlignment="1">
      <alignment horizontal="left" wrapText="1"/>
    </xf>
    <xf numFmtId="49" fontId="4" fillId="2" borderId="3" xfId="0" applyNumberFormat="1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left" wrapText="1"/>
    </xf>
    <xf numFmtId="164" fontId="2" fillId="2" borderId="10" xfId="0" applyNumberFormat="1" applyFont="1" applyFill="1" applyBorder="1" applyAlignment="1">
      <alignment horizontal="right"/>
    </xf>
    <xf numFmtId="164" fontId="2" fillId="2" borderId="3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 wrapText="1"/>
    </xf>
    <xf numFmtId="49" fontId="6" fillId="2" borderId="33" xfId="0" applyNumberFormat="1" applyFont="1" applyFill="1" applyBorder="1" applyAlignment="1">
      <alignment horizontal="left" wrapText="1"/>
    </xf>
    <xf numFmtId="49" fontId="7" fillId="2" borderId="34" xfId="0" applyNumberFormat="1" applyFont="1" applyFill="1" applyBorder="1" applyAlignment="1">
      <alignment horizontal="center"/>
    </xf>
    <xf numFmtId="164" fontId="7" fillId="2" borderId="34" xfId="0" applyNumberFormat="1" applyFont="1" applyFill="1" applyBorder="1" applyAlignment="1">
      <alignment horizontal="right"/>
    </xf>
    <xf numFmtId="164" fontId="7" fillId="2" borderId="35" xfId="0" applyNumberFormat="1" applyFont="1" applyFill="1" applyBorder="1" applyAlignment="1">
      <alignment horizontal="right"/>
    </xf>
    <xf numFmtId="2" fontId="15" fillId="2" borderId="16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6" fillId="2" borderId="36" xfId="0" applyNumberFormat="1" applyFont="1" applyFill="1" applyBorder="1" applyAlignment="1" applyProtection="1">
      <alignment horizontal="left" wrapText="1"/>
    </xf>
    <xf numFmtId="49" fontId="16" fillId="2" borderId="37" xfId="0" applyNumberFormat="1" applyFont="1" applyFill="1" applyBorder="1" applyAlignment="1" applyProtection="1">
      <alignment horizontal="left" wrapText="1"/>
    </xf>
    <xf numFmtId="0" fontId="17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2"/>
  <sheetViews>
    <sheetView showGridLines="0" tabSelected="1" view="pageBreakPreview" topLeftCell="A218" zoomScaleSheetLayoutView="100" workbookViewId="0">
      <selection activeCell="E32" sqref="E32"/>
    </sheetView>
  </sheetViews>
  <sheetFormatPr defaultColWidth="8.85546875" defaultRowHeight="12.75" x14ac:dyDescent="0.2"/>
  <cols>
    <col min="1" max="1" width="86" style="51" customWidth="1"/>
    <col min="2" max="2" width="18.7109375" style="1" customWidth="1"/>
    <col min="3" max="3" width="9.28515625" style="1" customWidth="1"/>
    <col min="4" max="4" width="11.7109375" style="1" customWidth="1"/>
    <col min="5" max="5" width="19.140625" style="1" customWidth="1"/>
    <col min="6" max="6" width="17" style="1" customWidth="1"/>
    <col min="7" max="7" width="21.140625" style="1" customWidth="1"/>
    <col min="8" max="16384" width="8.85546875" style="1"/>
  </cols>
  <sheetData>
    <row r="1" spans="1:7" ht="15.75" customHeight="1" x14ac:dyDescent="0.25">
      <c r="A1" s="131" t="s">
        <v>0</v>
      </c>
      <c r="B1" s="131"/>
      <c r="C1" s="131"/>
      <c r="D1" s="131"/>
      <c r="E1" s="131"/>
      <c r="F1" s="131"/>
      <c r="G1" s="131"/>
    </row>
    <row r="2" spans="1:7" ht="15.75" x14ac:dyDescent="0.25">
      <c r="A2" s="129" t="s">
        <v>1</v>
      </c>
      <c r="B2" s="129"/>
      <c r="C2" s="129"/>
      <c r="D2" s="129"/>
      <c r="E2" s="129"/>
      <c r="F2" s="129"/>
      <c r="G2" s="129"/>
    </row>
    <row r="3" spans="1:7" ht="15.75" x14ac:dyDescent="0.25">
      <c r="A3" s="123"/>
      <c r="B3" s="129" t="s">
        <v>2</v>
      </c>
      <c r="C3" s="129"/>
      <c r="D3" s="129"/>
      <c r="E3" s="129"/>
      <c r="F3" s="129"/>
      <c r="G3" s="129"/>
    </row>
    <row r="4" spans="1:7" ht="15.75" x14ac:dyDescent="0.25">
      <c r="A4" s="129" t="s">
        <v>3</v>
      </c>
      <c r="B4" s="129"/>
      <c r="C4" s="129"/>
      <c r="D4" s="129"/>
      <c r="E4" s="129"/>
      <c r="F4" s="129"/>
      <c r="G4" s="129"/>
    </row>
    <row r="5" spans="1:7" ht="15.75" x14ac:dyDescent="0.25">
      <c r="A5" s="129" t="s">
        <v>4</v>
      </c>
      <c r="B5" s="129"/>
      <c r="C5" s="129"/>
      <c r="D5" s="129"/>
      <c r="E5" s="129"/>
      <c r="F5" s="129"/>
      <c r="G5" s="129"/>
    </row>
    <row r="6" spans="1:7" ht="15.75" x14ac:dyDescent="0.25">
      <c r="A6" s="123"/>
      <c r="B6" s="129" t="s">
        <v>5</v>
      </c>
      <c r="C6" s="129"/>
      <c r="D6" s="129"/>
      <c r="E6" s="129"/>
      <c r="F6" s="129"/>
      <c r="G6" s="129"/>
    </row>
    <row r="7" spans="1:7" ht="15.75" x14ac:dyDescent="0.25">
      <c r="A7" s="128" t="s">
        <v>6</v>
      </c>
      <c r="B7" s="128"/>
      <c r="C7" s="128"/>
      <c r="D7" s="128"/>
      <c r="E7" s="128"/>
      <c r="F7" s="128"/>
      <c r="G7" s="128"/>
    </row>
    <row r="8" spans="1:7" ht="15.75" x14ac:dyDescent="0.25">
      <c r="B8" s="129" t="s">
        <v>7</v>
      </c>
      <c r="C8" s="129"/>
      <c r="D8" s="129"/>
      <c r="E8" s="129"/>
      <c r="F8" s="129"/>
      <c r="G8" s="129"/>
    </row>
    <row r="9" spans="1:7" ht="15.75" x14ac:dyDescent="0.25">
      <c r="B9" s="125"/>
      <c r="C9" s="125"/>
      <c r="D9" s="125"/>
      <c r="E9" s="129" t="s">
        <v>234</v>
      </c>
      <c r="F9" s="129"/>
      <c r="G9" s="129"/>
    </row>
    <row r="10" spans="1:7" ht="15.75" x14ac:dyDescent="0.25">
      <c r="B10" s="125"/>
      <c r="C10" s="125"/>
      <c r="D10" s="125"/>
      <c r="E10" s="129" t="s">
        <v>256</v>
      </c>
      <c r="F10" s="129"/>
      <c r="G10" s="129"/>
    </row>
    <row r="11" spans="1:7" ht="15.75" x14ac:dyDescent="0.25">
      <c r="B11" s="124"/>
      <c r="C11" s="124"/>
      <c r="D11" s="61"/>
      <c r="E11" s="61"/>
      <c r="F11" s="61"/>
      <c r="G11" s="61"/>
    </row>
    <row r="12" spans="1:7" ht="97.5" customHeight="1" x14ac:dyDescent="0.3">
      <c r="A12" s="130" t="s">
        <v>8</v>
      </c>
      <c r="B12" s="130"/>
      <c r="C12" s="130"/>
      <c r="D12" s="130"/>
      <c r="E12" s="130"/>
      <c r="F12" s="130"/>
      <c r="G12" s="130"/>
    </row>
    <row r="13" spans="1:7" ht="14.1" customHeight="1" thickBot="1" x14ac:dyDescent="0.25"/>
    <row r="14" spans="1:7" ht="43.5" customHeight="1" thickTop="1" thickBot="1" x14ac:dyDescent="0.25">
      <c r="A14" s="59" t="s">
        <v>9</v>
      </c>
      <c r="B14" s="60" t="s">
        <v>10</v>
      </c>
      <c r="C14" s="60" t="s">
        <v>11</v>
      </c>
      <c r="D14" s="60" t="s">
        <v>12</v>
      </c>
      <c r="E14" s="58" t="s">
        <v>13</v>
      </c>
      <c r="F14" s="58" t="s">
        <v>14</v>
      </c>
      <c r="G14" s="58" t="s">
        <v>15</v>
      </c>
    </row>
    <row r="15" spans="1:7" ht="17.649999999999999" customHeight="1" thickTop="1" x14ac:dyDescent="0.2">
      <c r="A15" s="70">
        <v>1</v>
      </c>
      <c r="B15" s="71">
        <v>2</v>
      </c>
      <c r="C15" s="71">
        <v>3</v>
      </c>
      <c r="D15" s="71">
        <v>4</v>
      </c>
      <c r="E15" s="71">
        <v>5</v>
      </c>
      <c r="F15" s="71">
        <v>6</v>
      </c>
      <c r="G15" s="71">
        <v>7</v>
      </c>
    </row>
    <row r="16" spans="1:7" ht="60.75" customHeight="1" x14ac:dyDescent="0.2">
      <c r="A16" s="72" t="s">
        <v>16</v>
      </c>
      <c r="B16" s="14" t="s">
        <v>17</v>
      </c>
      <c r="C16" s="41"/>
      <c r="D16" s="41"/>
      <c r="E16" s="73">
        <f>E17</f>
        <v>3831.8</v>
      </c>
      <c r="F16" s="73">
        <f t="shared" ref="F16:G16" si="0">F17</f>
        <v>2663</v>
      </c>
      <c r="G16" s="73">
        <f t="shared" si="0"/>
        <v>2718.5</v>
      </c>
    </row>
    <row r="17" spans="1:7" ht="27" customHeight="1" x14ac:dyDescent="0.25">
      <c r="A17" s="21" t="s">
        <v>18</v>
      </c>
      <c r="B17" s="14" t="s">
        <v>19</v>
      </c>
      <c r="C17" s="25"/>
      <c r="D17" s="14"/>
      <c r="E17" s="74">
        <f>E18+E28+E32</f>
        <v>3831.8</v>
      </c>
      <c r="F17" s="74">
        <f t="shared" ref="F17:G17" si="1">F18+F28+F32</f>
        <v>2663</v>
      </c>
      <c r="G17" s="74">
        <f t="shared" si="1"/>
        <v>2718.5</v>
      </c>
    </row>
    <row r="18" spans="1:7" ht="30.75" customHeight="1" x14ac:dyDescent="0.25">
      <c r="A18" s="72" t="s">
        <v>20</v>
      </c>
      <c r="B18" s="14" t="s">
        <v>21</v>
      </c>
      <c r="C18" s="25"/>
      <c r="D18" s="14"/>
      <c r="E18" s="74">
        <f>E19+E22+E25</f>
        <v>2132.5</v>
      </c>
      <c r="F18" s="74">
        <f t="shared" ref="F18:G18" si="2">F19+F22+F25</f>
        <v>1398</v>
      </c>
      <c r="G18" s="74">
        <f t="shared" si="2"/>
        <v>1402.9</v>
      </c>
    </row>
    <row r="19" spans="1:7" ht="24" customHeight="1" x14ac:dyDescent="0.2">
      <c r="A19" s="42" t="s">
        <v>22</v>
      </c>
      <c r="B19" s="30" t="s">
        <v>23</v>
      </c>
      <c r="C19" s="30"/>
      <c r="D19" s="30"/>
      <c r="E19" s="75">
        <f t="shared" ref="E19:F32" si="3">E20</f>
        <v>1682.5</v>
      </c>
      <c r="F19" s="75">
        <f t="shared" si="3"/>
        <v>930</v>
      </c>
      <c r="G19" s="31">
        <f>G20</f>
        <v>916.2</v>
      </c>
    </row>
    <row r="20" spans="1:7" ht="30.75" customHeight="1" x14ac:dyDescent="0.2">
      <c r="A20" s="3" t="s">
        <v>24</v>
      </c>
      <c r="B20" s="7" t="s">
        <v>23</v>
      </c>
      <c r="C20" s="7" t="s">
        <v>25</v>
      </c>
      <c r="D20" s="7"/>
      <c r="E20" s="76">
        <f t="shared" si="3"/>
        <v>1682.5</v>
      </c>
      <c r="F20" s="76">
        <f t="shared" si="3"/>
        <v>930</v>
      </c>
      <c r="G20" s="77">
        <f>G21</f>
        <v>916.2</v>
      </c>
    </row>
    <row r="21" spans="1:7" ht="30.75" customHeight="1" x14ac:dyDescent="0.2">
      <c r="A21" s="4" t="s">
        <v>26</v>
      </c>
      <c r="B21" s="8" t="s">
        <v>23</v>
      </c>
      <c r="C21" s="8" t="s">
        <v>25</v>
      </c>
      <c r="D21" s="8" t="s">
        <v>27</v>
      </c>
      <c r="E21" s="78">
        <v>1682.5</v>
      </c>
      <c r="F21" s="78">
        <v>930</v>
      </c>
      <c r="G21" s="13">
        <v>916.2</v>
      </c>
    </row>
    <row r="22" spans="1:7" ht="21.75" customHeight="1" x14ac:dyDescent="0.2">
      <c r="A22" s="42" t="s">
        <v>28</v>
      </c>
      <c r="B22" s="30" t="s">
        <v>29</v>
      </c>
      <c r="C22" s="30"/>
      <c r="D22" s="30"/>
      <c r="E22" s="75">
        <f t="shared" si="3"/>
        <v>380</v>
      </c>
      <c r="F22" s="75">
        <f t="shared" si="3"/>
        <v>395.2</v>
      </c>
      <c r="G22" s="31">
        <f>G23</f>
        <v>411</v>
      </c>
    </row>
    <row r="23" spans="1:7" ht="30.75" customHeight="1" x14ac:dyDescent="0.2">
      <c r="A23" s="3" t="s">
        <v>24</v>
      </c>
      <c r="B23" s="7" t="s">
        <v>29</v>
      </c>
      <c r="C23" s="7" t="s">
        <v>25</v>
      </c>
      <c r="D23" s="7"/>
      <c r="E23" s="76">
        <f t="shared" si="3"/>
        <v>380</v>
      </c>
      <c r="F23" s="76">
        <f t="shared" si="3"/>
        <v>395.2</v>
      </c>
      <c r="G23" s="77">
        <f>G24</f>
        <v>411</v>
      </c>
    </row>
    <row r="24" spans="1:7" ht="30.75" customHeight="1" x14ac:dyDescent="0.2">
      <c r="A24" s="4" t="s">
        <v>26</v>
      </c>
      <c r="B24" s="8" t="s">
        <v>29</v>
      </c>
      <c r="C24" s="8" t="s">
        <v>25</v>
      </c>
      <c r="D24" s="8" t="s">
        <v>27</v>
      </c>
      <c r="E24" s="78">
        <v>380</v>
      </c>
      <c r="F24" s="78">
        <v>395.2</v>
      </c>
      <c r="G24" s="13">
        <v>411</v>
      </c>
    </row>
    <row r="25" spans="1:7" ht="19.5" customHeight="1" x14ac:dyDescent="0.2">
      <c r="A25" s="42" t="s">
        <v>30</v>
      </c>
      <c r="B25" s="30" t="s">
        <v>31</v>
      </c>
      <c r="C25" s="30"/>
      <c r="D25" s="30"/>
      <c r="E25" s="75">
        <f t="shared" si="3"/>
        <v>70</v>
      </c>
      <c r="F25" s="75">
        <f t="shared" si="3"/>
        <v>72.8</v>
      </c>
      <c r="G25" s="31">
        <f>G26</f>
        <v>75.7</v>
      </c>
    </row>
    <row r="26" spans="1:7" ht="30.75" customHeight="1" x14ac:dyDescent="0.2">
      <c r="A26" s="3" t="s">
        <v>24</v>
      </c>
      <c r="B26" s="7" t="s">
        <v>31</v>
      </c>
      <c r="C26" s="7" t="s">
        <v>25</v>
      </c>
      <c r="D26" s="7"/>
      <c r="E26" s="76">
        <f t="shared" si="3"/>
        <v>70</v>
      </c>
      <c r="F26" s="76">
        <f t="shared" si="3"/>
        <v>72.8</v>
      </c>
      <c r="G26" s="77">
        <f>G27</f>
        <v>75.7</v>
      </c>
    </row>
    <row r="27" spans="1:7" ht="30.75" customHeight="1" x14ac:dyDescent="0.2">
      <c r="A27" s="4" t="s">
        <v>26</v>
      </c>
      <c r="B27" s="8" t="s">
        <v>31</v>
      </c>
      <c r="C27" s="8" t="s">
        <v>25</v>
      </c>
      <c r="D27" s="8" t="s">
        <v>27</v>
      </c>
      <c r="E27" s="78">
        <v>70</v>
      </c>
      <c r="F27" s="78">
        <v>72.8</v>
      </c>
      <c r="G27" s="13">
        <v>75.7</v>
      </c>
    </row>
    <row r="28" spans="1:7" ht="49.5" customHeight="1" x14ac:dyDescent="0.25">
      <c r="A28" s="72" t="s">
        <v>32</v>
      </c>
      <c r="B28" s="14" t="s">
        <v>33</v>
      </c>
      <c r="C28" s="25"/>
      <c r="D28" s="14"/>
      <c r="E28" s="74">
        <f t="shared" si="3"/>
        <v>1669.3000000000002</v>
      </c>
      <c r="F28" s="74">
        <f t="shared" si="3"/>
        <v>1265</v>
      </c>
      <c r="G28" s="26">
        <f>G29</f>
        <v>1315.6</v>
      </c>
    </row>
    <row r="29" spans="1:7" ht="48" customHeight="1" x14ac:dyDescent="0.2">
      <c r="A29" s="42" t="s">
        <v>34</v>
      </c>
      <c r="B29" s="30" t="s">
        <v>35</v>
      </c>
      <c r="C29" s="30"/>
      <c r="D29" s="30"/>
      <c r="E29" s="75">
        <f t="shared" si="3"/>
        <v>1669.3000000000002</v>
      </c>
      <c r="F29" s="75">
        <f t="shared" si="3"/>
        <v>1265</v>
      </c>
      <c r="G29" s="31">
        <f>G30</f>
        <v>1315.6</v>
      </c>
    </row>
    <row r="30" spans="1:7" ht="30.75" customHeight="1" x14ac:dyDescent="0.2">
      <c r="A30" s="3" t="s">
        <v>24</v>
      </c>
      <c r="B30" s="7" t="s">
        <v>35</v>
      </c>
      <c r="C30" s="7" t="s">
        <v>25</v>
      </c>
      <c r="D30" s="7"/>
      <c r="E30" s="76">
        <f t="shared" si="3"/>
        <v>1669.3000000000002</v>
      </c>
      <c r="F30" s="76">
        <f t="shared" si="3"/>
        <v>1265</v>
      </c>
      <c r="G30" s="77">
        <f>G31</f>
        <v>1315.6</v>
      </c>
    </row>
    <row r="31" spans="1:7" ht="30.75" customHeight="1" x14ac:dyDescent="0.2">
      <c r="A31" s="4" t="s">
        <v>26</v>
      </c>
      <c r="B31" s="8" t="s">
        <v>35</v>
      </c>
      <c r="C31" s="8" t="s">
        <v>25</v>
      </c>
      <c r="D31" s="8" t="s">
        <v>27</v>
      </c>
      <c r="E31" s="78">
        <f>1266.3-990+500+500.5+489.5+403-500</f>
        <v>1669.3000000000002</v>
      </c>
      <c r="F31" s="78">
        <v>1265</v>
      </c>
      <c r="G31" s="13">
        <v>1315.6</v>
      </c>
    </row>
    <row r="32" spans="1:7" ht="30.75" customHeight="1" x14ac:dyDescent="0.25">
      <c r="A32" s="72" t="s">
        <v>36</v>
      </c>
      <c r="B32" s="14" t="s">
        <v>37</v>
      </c>
      <c r="C32" s="25"/>
      <c r="D32" s="14"/>
      <c r="E32" s="74">
        <f>E33</f>
        <v>30</v>
      </c>
      <c r="F32" s="74">
        <f t="shared" si="3"/>
        <v>0</v>
      </c>
      <c r="G32" s="26">
        <f>G33</f>
        <v>0</v>
      </c>
    </row>
    <row r="33" spans="1:7" ht="30.75" customHeight="1" x14ac:dyDescent="0.2">
      <c r="A33" s="42" t="s">
        <v>38</v>
      </c>
      <c r="B33" s="30" t="s">
        <v>39</v>
      </c>
      <c r="C33" s="30"/>
      <c r="D33" s="30"/>
      <c r="E33" s="75">
        <f t="shared" ref="E33:F34" si="4">E34</f>
        <v>30</v>
      </c>
      <c r="F33" s="75">
        <f t="shared" si="4"/>
        <v>0</v>
      </c>
      <c r="G33" s="31">
        <f>G34</f>
        <v>0</v>
      </c>
    </row>
    <row r="34" spans="1:7" ht="30.75" customHeight="1" x14ac:dyDescent="0.2">
      <c r="A34" s="3" t="s">
        <v>24</v>
      </c>
      <c r="B34" s="7" t="s">
        <v>39</v>
      </c>
      <c r="C34" s="7" t="s">
        <v>25</v>
      </c>
      <c r="D34" s="7"/>
      <c r="E34" s="76">
        <f t="shared" si="4"/>
        <v>30</v>
      </c>
      <c r="F34" s="76">
        <f t="shared" si="4"/>
        <v>0</v>
      </c>
      <c r="G34" s="77">
        <f>G35</f>
        <v>0</v>
      </c>
    </row>
    <row r="35" spans="1:7" ht="19.5" customHeight="1" x14ac:dyDescent="0.2">
      <c r="A35" s="4" t="s">
        <v>26</v>
      </c>
      <c r="B35" s="8" t="s">
        <v>39</v>
      </c>
      <c r="C35" s="8" t="s">
        <v>25</v>
      </c>
      <c r="D35" s="8" t="s">
        <v>27</v>
      </c>
      <c r="E35" s="78">
        <v>30</v>
      </c>
      <c r="F35" s="78">
        <v>0</v>
      </c>
      <c r="G35" s="13">
        <v>0</v>
      </c>
    </row>
    <row r="36" spans="1:7" ht="27" customHeight="1" x14ac:dyDescent="0.25">
      <c r="A36" s="21" t="s">
        <v>18</v>
      </c>
      <c r="B36" s="52" t="s">
        <v>40</v>
      </c>
      <c r="C36" s="53"/>
      <c r="D36" s="52"/>
      <c r="E36" s="74">
        <f>E37</f>
        <v>245.3</v>
      </c>
      <c r="F36" s="74">
        <f t="shared" ref="E36:F39" si="5">F37</f>
        <v>0</v>
      </c>
      <c r="G36" s="26">
        <f>G37</f>
        <v>0</v>
      </c>
    </row>
    <row r="37" spans="1:7" ht="30.75" customHeight="1" x14ac:dyDescent="0.25">
      <c r="A37" s="72" t="s">
        <v>41</v>
      </c>
      <c r="B37" s="52" t="s">
        <v>42</v>
      </c>
      <c r="C37" s="53"/>
      <c r="D37" s="52"/>
      <c r="E37" s="74">
        <f>E38</f>
        <v>245.3</v>
      </c>
      <c r="F37" s="74">
        <f t="shared" si="5"/>
        <v>0</v>
      </c>
      <c r="G37" s="26">
        <f>G38</f>
        <v>0</v>
      </c>
    </row>
    <row r="38" spans="1:7" ht="66" customHeight="1" x14ac:dyDescent="0.2">
      <c r="A38" s="79" t="s">
        <v>43</v>
      </c>
      <c r="B38" s="56" t="s">
        <v>44</v>
      </c>
      <c r="C38" s="54"/>
      <c r="D38" s="54"/>
      <c r="E38" s="75">
        <f t="shared" si="5"/>
        <v>245.3</v>
      </c>
      <c r="F38" s="75">
        <f t="shared" si="5"/>
        <v>0</v>
      </c>
      <c r="G38" s="31">
        <f>G39</f>
        <v>0</v>
      </c>
    </row>
    <row r="39" spans="1:7" ht="30.75" customHeight="1" x14ac:dyDescent="0.2">
      <c r="A39" s="3" t="s">
        <v>24</v>
      </c>
      <c r="B39" s="54" t="s">
        <v>44</v>
      </c>
      <c r="C39" s="55" t="s">
        <v>25</v>
      </c>
      <c r="D39" s="55"/>
      <c r="E39" s="76">
        <f t="shared" si="5"/>
        <v>245.3</v>
      </c>
      <c r="F39" s="76">
        <f t="shared" si="5"/>
        <v>0</v>
      </c>
      <c r="G39" s="77">
        <f>G40</f>
        <v>0</v>
      </c>
    </row>
    <row r="40" spans="1:7" ht="30" customHeight="1" x14ac:dyDescent="0.2">
      <c r="A40" s="4" t="s">
        <v>26</v>
      </c>
      <c r="B40" s="56" t="s">
        <v>44</v>
      </c>
      <c r="C40" s="56" t="s">
        <v>25</v>
      </c>
      <c r="D40" s="56" t="s">
        <v>27</v>
      </c>
      <c r="E40" s="78">
        <v>245.3</v>
      </c>
      <c r="F40" s="78">
        <v>0</v>
      </c>
      <c r="G40" s="13">
        <v>0</v>
      </c>
    </row>
    <row r="41" spans="1:7" ht="84" customHeight="1" x14ac:dyDescent="0.25">
      <c r="A41" s="80" t="s">
        <v>45</v>
      </c>
      <c r="B41" s="14" t="s">
        <v>46</v>
      </c>
      <c r="C41" s="25"/>
      <c r="D41" s="14"/>
      <c r="E41" s="74">
        <f>E42</f>
        <v>1159.2</v>
      </c>
      <c r="F41" s="74">
        <f>F43</f>
        <v>0</v>
      </c>
      <c r="G41" s="26">
        <f>G43</f>
        <v>0</v>
      </c>
    </row>
    <row r="42" spans="1:7" ht="27.75" customHeight="1" x14ac:dyDescent="0.25">
      <c r="A42" s="21" t="s">
        <v>18</v>
      </c>
      <c r="B42" s="14" t="s">
        <v>47</v>
      </c>
      <c r="C42" s="25"/>
      <c r="D42" s="14"/>
      <c r="E42" s="74">
        <f>E43</f>
        <v>1159.2</v>
      </c>
      <c r="F42" s="74">
        <f>F43</f>
        <v>0</v>
      </c>
      <c r="G42" s="26">
        <f>G43</f>
        <v>0</v>
      </c>
    </row>
    <row r="43" spans="1:7" ht="36.75" customHeight="1" x14ac:dyDescent="0.25">
      <c r="A43" s="81" t="s">
        <v>48</v>
      </c>
      <c r="B43" s="14" t="s">
        <v>49</v>
      </c>
      <c r="C43" s="25"/>
      <c r="D43" s="14"/>
      <c r="E43" s="74">
        <f>E44</f>
        <v>1159.2</v>
      </c>
      <c r="F43" s="74">
        <f>F44</f>
        <v>0</v>
      </c>
      <c r="G43" s="26">
        <f>G44</f>
        <v>0</v>
      </c>
    </row>
    <row r="44" spans="1:7" ht="81.75" customHeight="1" x14ac:dyDescent="0.2">
      <c r="A44" s="79" t="s">
        <v>50</v>
      </c>
      <c r="B44" s="30" t="s">
        <v>51</v>
      </c>
      <c r="C44" s="30"/>
      <c r="D44" s="30"/>
      <c r="E44" s="75">
        <f t="shared" ref="E44:F45" si="6">E45</f>
        <v>1159.2</v>
      </c>
      <c r="F44" s="75">
        <f t="shared" si="6"/>
        <v>0</v>
      </c>
      <c r="G44" s="31">
        <f>G45</f>
        <v>0</v>
      </c>
    </row>
    <row r="45" spans="1:7" ht="30.75" customHeight="1" x14ac:dyDescent="0.2">
      <c r="A45" s="3" t="s">
        <v>24</v>
      </c>
      <c r="B45" s="37" t="s">
        <v>51</v>
      </c>
      <c r="C45" s="37" t="s">
        <v>25</v>
      </c>
      <c r="D45" s="37"/>
      <c r="E45" s="76">
        <f t="shared" si="6"/>
        <v>1159.2</v>
      </c>
      <c r="F45" s="76">
        <f t="shared" si="6"/>
        <v>0</v>
      </c>
      <c r="G45" s="77">
        <f>G46</f>
        <v>0</v>
      </c>
    </row>
    <row r="46" spans="1:7" ht="25.5" customHeight="1" x14ac:dyDescent="0.2">
      <c r="A46" s="4" t="s">
        <v>26</v>
      </c>
      <c r="B46" s="8" t="s">
        <v>51</v>
      </c>
      <c r="C46" s="8" t="s">
        <v>25</v>
      </c>
      <c r="D46" s="8" t="s">
        <v>27</v>
      </c>
      <c r="E46" s="78">
        <v>1159.2</v>
      </c>
      <c r="F46" s="78">
        <v>0</v>
      </c>
      <c r="G46" s="13">
        <v>0</v>
      </c>
    </row>
    <row r="47" spans="1:7" ht="76.5" customHeight="1" x14ac:dyDescent="0.25">
      <c r="A47" s="18" t="s">
        <v>52</v>
      </c>
      <c r="B47" s="19" t="s">
        <v>53</v>
      </c>
      <c r="C47" s="20"/>
      <c r="D47" s="19"/>
      <c r="E47" s="82">
        <f>E48</f>
        <v>2830.3</v>
      </c>
      <c r="F47" s="82">
        <f t="shared" ref="F47:G47" si="7">F48</f>
        <v>825.9</v>
      </c>
      <c r="G47" s="24">
        <f t="shared" si="7"/>
        <v>842.1</v>
      </c>
    </row>
    <row r="48" spans="1:7" ht="25.5" customHeight="1" x14ac:dyDescent="0.2">
      <c r="A48" s="21" t="s">
        <v>18</v>
      </c>
      <c r="B48" s="14" t="s">
        <v>54</v>
      </c>
      <c r="C48" s="14"/>
      <c r="D48" s="14"/>
      <c r="E48" s="74">
        <f>E49</f>
        <v>2830.3</v>
      </c>
      <c r="F48" s="74">
        <f t="shared" ref="F48:G49" si="8">F49</f>
        <v>825.9</v>
      </c>
      <c r="G48" s="26">
        <f t="shared" si="8"/>
        <v>842.1</v>
      </c>
    </row>
    <row r="49" spans="1:7" ht="51.75" customHeight="1" x14ac:dyDescent="0.2">
      <c r="A49" s="22" t="s">
        <v>55</v>
      </c>
      <c r="B49" s="14" t="s">
        <v>56</v>
      </c>
      <c r="C49" s="15"/>
      <c r="D49" s="15"/>
      <c r="E49" s="83">
        <f>E50+E53+E56+E59</f>
        <v>2830.3</v>
      </c>
      <c r="F49" s="83">
        <f t="shared" si="8"/>
        <v>825.9</v>
      </c>
      <c r="G49" s="33">
        <f t="shared" si="8"/>
        <v>842.1</v>
      </c>
    </row>
    <row r="50" spans="1:7" ht="25.5" customHeight="1" x14ac:dyDescent="0.2">
      <c r="A50" s="16" t="s">
        <v>57</v>
      </c>
      <c r="B50" s="17" t="s">
        <v>58</v>
      </c>
      <c r="C50" s="17"/>
      <c r="D50" s="17"/>
      <c r="E50" s="65">
        <f t="shared" ref="E50:F60" si="9">E51</f>
        <v>830.3</v>
      </c>
      <c r="F50" s="65">
        <f t="shared" si="9"/>
        <v>825.9</v>
      </c>
      <c r="G50" s="34">
        <f>G51</f>
        <v>842.1</v>
      </c>
    </row>
    <row r="51" spans="1:7" ht="25.5" customHeight="1" x14ac:dyDescent="0.2">
      <c r="A51" s="3" t="s">
        <v>24</v>
      </c>
      <c r="B51" s="7" t="s">
        <v>58</v>
      </c>
      <c r="C51" s="7" t="s">
        <v>25</v>
      </c>
      <c r="D51" s="7"/>
      <c r="E51" s="84">
        <f t="shared" si="9"/>
        <v>830.3</v>
      </c>
      <c r="F51" s="84">
        <f t="shared" si="9"/>
        <v>825.9</v>
      </c>
      <c r="G51" s="12">
        <f>G52</f>
        <v>842.1</v>
      </c>
    </row>
    <row r="52" spans="1:7" ht="25.5" customHeight="1" x14ac:dyDescent="0.2">
      <c r="A52" s="4" t="s">
        <v>59</v>
      </c>
      <c r="B52" s="8" t="s">
        <v>58</v>
      </c>
      <c r="C52" s="8" t="s">
        <v>25</v>
      </c>
      <c r="D52" s="8" t="s">
        <v>60</v>
      </c>
      <c r="E52" s="78">
        <v>830.3</v>
      </c>
      <c r="F52" s="78">
        <v>825.9</v>
      </c>
      <c r="G52" s="13">
        <v>842.1</v>
      </c>
    </row>
    <row r="53" spans="1:7" ht="25.5" customHeight="1" x14ac:dyDescent="0.2">
      <c r="A53" s="16" t="s">
        <v>249</v>
      </c>
      <c r="B53" s="17" t="s">
        <v>246</v>
      </c>
      <c r="C53" s="17"/>
      <c r="D53" s="17"/>
      <c r="E53" s="65">
        <f t="shared" si="9"/>
        <v>1000</v>
      </c>
      <c r="F53" s="65">
        <f t="shared" si="9"/>
        <v>0</v>
      </c>
      <c r="G53" s="34">
        <f>G54</f>
        <v>0</v>
      </c>
    </row>
    <row r="54" spans="1:7" ht="25.5" customHeight="1" x14ac:dyDescent="0.2">
      <c r="A54" s="3" t="s">
        <v>24</v>
      </c>
      <c r="B54" s="7" t="s">
        <v>246</v>
      </c>
      <c r="C54" s="7" t="s">
        <v>25</v>
      </c>
      <c r="D54" s="7"/>
      <c r="E54" s="84">
        <f t="shared" si="9"/>
        <v>1000</v>
      </c>
      <c r="F54" s="84">
        <f t="shared" si="9"/>
        <v>0</v>
      </c>
      <c r="G54" s="12">
        <f>G55</f>
        <v>0</v>
      </c>
    </row>
    <row r="55" spans="1:7" ht="25.5" customHeight="1" x14ac:dyDescent="0.2">
      <c r="A55" s="4" t="s">
        <v>59</v>
      </c>
      <c r="B55" s="8" t="s">
        <v>246</v>
      </c>
      <c r="C55" s="8" t="s">
        <v>25</v>
      </c>
      <c r="D55" s="8" t="s">
        <v>60</v>
      </c>
      <c r="E55" s="78">
        <v>1000</v>
      </c>
      <c r="F55" s="78">
        <v>0</v>
      </c>
      <c r="G55" s="13">
        <v>0</v>
      </c>
    </row>
    <row r="56" spans="1:7" ht="25.5" customHeight="1" x14ac:dyDescent="0.2">
      <c r="A56" s="16" t="s">
        <v>248</v>
      </c>
      <c r="B56" s="17" t="s">
        <v>247</v>
      </c>
      <c r="C56" s="17"/>
      <c r="D56" s="17"/>
      <c r="E56" s="65">
        <f t="shared" si="9"/>
        <v>500</v>
      </c>
      <c r="F56" s="65">
        <f t="shared" si="9"/>
        <v>0</v>
      </c>
      <c r="G56" s="34">
        <f>G57</f>
        <v>0</v>
      </c>
    </row>
    <row r="57" spans="1:7" ht="25.5" customHeight="1" x14ac:dyDescent="0.2">
      <c r="A57" s="3" t="s">
        <v>24</v>
      </c>
      <c r="B57" s="7" t="s">
        <v>247</v>
      </c>
      <c r="C57" s="7" t="s">
        <v>25</v>
      </c>
      <c r="D57" s="7"/>
      <c r="E57" s="84">
        <f t="shared" si="9"/>
        <v>500</v>
      </c>
      <c r="F57" s="84">
        <f t="shared" si="9"/>
        <v>0</v>
      </c>
      <c r="G57" s="12">
        <f>G58</f>
        <v>0</v>
      </c>
    </row>
    <row r="58" spans="1:7" ht="25.5" customHeight="1" x14ac:dyDescent="0.2">
      <c r="A58" s="4" t="s">
        <v>59</v>
      </c>
      <c r="B58" s="8" t="s">
        <v>247</v>
      </c>
      <c r="C58" s="8" t="s">
        <v>25</v>
      </c>
      <c r="D58" s="8" t="s">
        <v>60</v>
      </c>
      <c r="E58" s="78">
        <f>803-803+500</f>
        <v>500</v>
      </c>
      <c r="F58" s="78">
        <v>0</v>
      </c>
      <c r="G58" s="13">
        <v>0</v>
      </c>
    </row>
    <row r="59" spans="1:7" ht="25.5" customHeight="1" x14ac:dyDescent="0.2">
      <c r="A59" s="16" t="s">
        <v>253</v>
      </c>
      <c r="B59" s="17" t="s">
        <v>252</v>
      </c>
      <c r="C59" s="17"/>
      <c r="D59" s="17"/>
      <c r="E59" s="65">
        <f t="shared" si="9"/>
        <v>500</v>
      </c>
      <c r="F59" s="65">
        <f t="shared" si="9"/>
        <v>0</v>
      </c>
      <c r="G59" s="34">
        <f>G60</f>
        <v>0</v>
      </c>
    </row>
    <row r="60" spans="1:7" ht="25.5" customHeight="1" x14ac:dyDescent="0.2">
      <c r="A60" s="3" t="s">
        <v>24</v>
      </c>
      <c r="B60" s="7" t="s">
        <v>252</v>
      </c>
      <c r="C60" s="7" t="s">
        <v>25</v>
      </c>
      <c r="D60" s="7"/>
      <c r="E60" s="84">
        <f t="shared" si="9"/>
        <v>500</v>
      </c>
      <c r="F60" s="84">
        <f t="shared" si="9"/>
        <v>0</v>
      </c>
      <c r="G60" s="12">
        <f>G61</f>
        <v>0</v>
      </c>
    </row>
    <row r="61" spans="1:7" ht="25.5" customHeight="1" x14ac:dyDescent="0.2">
      <c r="A61" s="4" t="s">
        <v>59</v>
      </c>
      <c r="B61" s="8" t="s">
        <v>252</v>
      </c>
      <c r="C61" s="8" t="s">
        <v>25</v>
      </c>
      <c r="D61" s="8" t="s">
        <v>60</v>
      </c>
      <c r="E61" s="78">
        <v>500</v>
      </c>
      <c r="F61" s="78">
        <v>0</v>
      </c>
      <c r="G61" s="13">
        <v>0</v>
      </c>
    </row>
    <row r="62" spans="1:7" ht="100.5" customHeight="1" x14ac:dyDescent="0.25">
      <c r="A62" s="122" t="s">
        <v>61</v>
      </c>
      <c r="B62" s="2" t="s">
        <v>62</v>
      </c>
      <c r="C62" s="2"/>
      <c r="D62" s="2"/>
      <c r="E62" s="82">
        <f>E63</f>
        <v>255.2</v>
      </c>
      <c r="F62" s="82">
        <f t="shared" ref="F62:G62" si="10">F63</f>
        <v>200</v>
      </c>
      <c r="G62" s="24">
        <f t="shared" si="10"/>
        <v>200</v>
      </c>
    </row>
    <row r="63" spans="1:7" ht="25.5" customHeight="1" x14ac:dyDescent="0.2">
      <c r="A63" s="85" t="s">
        <v>18</v>
      </c>
      <c r="B63" s="5" t="s">
        <v>63</v>
      </c>
      <c r="C63" s="5"/>
      <c r="D63" s="5"/>
      <c r="E63" s="73">
        <f>E64+E71+E78+E82</f>
        <v>255.2</v>
      </c>
      <c r="F63" s="73">
        <f t="shared" ref="F63:G63" si="11">F64+F71+F78+F82</f>
        <v>200</v>
      </c>
      <c r="G63" s="36">
        <f t="shared" si="11"/>
        <v>200</v>
      </c>
    </row>
    <row r="64" spans="1:7" ht="34.5" customHeight="1" x14ac:dyDescent="0.2">
      <c r="A64" s="69" t="s">
        <v>64</v>
      </c>
      <c r="B64" s="5" t="s">
        <v>65</v>
      </c>
      <c r="C64" s="5"/>
      <c r="D64" s="5"/>
      <c r="E64" s="73">
        <f>E65+E68</f>
        <v>135.19999999999999</v>
      </c>
      <c r="F64" s="73">
        <f t="shared" ref="F64:G64" si="12">F65+F68</f>
        <v>80</v>
      </c>
      <c r="G64" s="73">
        <f t="shared" si="12"/>
        <v>80</v>
      </c>
    </row>
    <row r="65" spans="1:7" ht="34.5" customHeight="1" x14ac:dyDescent="0.2">
      <c r="A65" s="86" t="s">
        <v>66</v>
      </c>
      <c r="B65" s="6" t="s">
        <v>67</v>
      </c>
      <c r="C65" s="6"/>
      <c r="D65" s="6"/>
      <c r="E65" s="87">
        <f t="shared" ref="E65:F66" si="13">E66</f>
        <v>20</v>
      </c>
      <c r="F65" s="87">
        <f t="shared" si="13"/>
        <v>20</v>
      </c>
      <c r="G65" s="88">
        <f>G66</f>
        <v>20</v>
      </c>
    </row>
    <row r="66" spans="1:7" ht="34.5" customHeight="1" x14ac:dyDescent="0.2">
      <c r="A66" s="3" t="s">
        <v>24</v>
      </c>
      <c r="B66" s="7" t="s">
        <v>67</v>
      </c>
      <c r="C66" s="7" t="s">
        <v>25</v>
      </c>
      <c r="D66" s="7"/>
      <c r="E66" s="84">
        <f t="shared" si="13"/>
        <v>20</v>
      </c>
      <c r="F66" s="84">
        <f t="shared" si="13"/>
        <v>20</v>
      </c>
      <c r="G66" s="12">
        <f>G67</f>
        <v>20</v>
      </c>
    </row>
    <row r="67" spans="1:7" ht="34.5" customHeight="1" x14ac:dyDescent="0.2">
      <c r="A67" s="4" t="s">
        <v>68</v>
      </c>
      <c r="B67" s="8" t="s">
        <v>67</v>
      </c>
      <c r="C67" s="8" t="s">
        <v>25</v>
      </c>
      <c r="D67" s="8" t="s">
        <v>69</v>
      </c>
      <c r="E67" s="78">
        <v>20</v>
      </c>
      <c r="F67" s="78">
        <v>20</v>
      </c>
      <c r="G67" s="13">
        <v>20</v>
      </c>
    </row>
    <row r="68" spans="1:7" ht="25.5" customHeight="1" x14ac:dyDescent="0.2">
      <c r="A68" s="86" t="s">
        <v>70</v>
      </c>
      <c r="B68" s="6" t="s">
        <v>71</v>
      </c>
      <c r="C68" s="6"/>
      <c r="D68" s="6"/>
      <c r="E68" s="87">
        <f t="shared" ref="E68:F69" si="14">E69</f>
        <v>115.2</v>
      </c>
      <c r="F68" s="87">
        <f t="shared" si="14"/>
        <v>60</v>
      </c>
      <c r="G68" s="88">
        <f>G69</f>
        <v>60</v>
      </c>
    </row>
    <row r="69" spans="1:7" ht="34.5" customHeight="1" x14ac:dyDescent="0.2">
      <c r="A69" s="3" t="s">
        <v>24</v>
      </c>
      <c r="B69" s="7" t="s">
        <v>71</v>
      </c>
      <c r="C69" s="7" t="s">
        <v>25</v>
      </c>
      <c r="D69" s="7"/>
      <c r="E69" s="84">
        <f t="shared" si="14"/>
        <v>115.2</v>
      </c>
      <c r="F69" s="84">
        <f t="shared" si="14"/>
        <v>60</v>
      </c>
      <c r="G69" s="12">
        <f>G70</f>
        <v>60</v>
      </c>
    </row>
    <row r="70" spans="1:7" ht="25.5" customHeight="1" x14ac:dyDescent="0.2">
      <c r="A70" s="4" t="s">
        <v>68</v>
      </c>
      <c r="B70" s="8" t="s">
        <v>71</v>
      </c>
      <c r="C70" s="8" t="s">
        <v>25</v>
      </c>
      <c r="D70" s="8" t="s">
        <v>69</v>
      </c>
      <c r="E70" s="78">
        <f>60-60+115.2</f>
        <v>115.2</v>
      </c>
      <c r="F70" s="78">
        <v>60</v>
      </c>
      <c r="G70" s="13">
        <v>60</v>
      </c>
    </row>
    <row r="71" spans="1:7" ht="36.75" customHeight="1" x14ac:dyDescent="0.25">
      <c r="A71" s="89" t="s">
        <v>72</v>
      </c>
      <c r="B71" s="5" t="s">
        <v>73</v>
      </c>
      <c r="C71" s="9"/>
      <c r="D71" s="9"/>
      <c r="E71" s="90">
        <f>E72+E75</f>
        <v>20</v>
      </c>
      <c r="F71" s="90">
        <f t="shared" ref="F71:G71" si="15">F72+F75</f>
        <v>20</v>
      </c>
      <c r="G71" s="90">
        <f t="shared" si="15"/>
        <v>20</v>
      </c>
    </row>
    <row r="72" spans="1:7" ht="36.75" customHeight="1" x14ac:dyDescent="0.2">
      <c r="A72" s="91" t="s">
        <v>74</v>
      </c>
      <c r="B72" s="10" t="s">
        <v>75</v>
      </c>
      <c r="C72" s="10"/>
      <c r="D72" s="10"/>
      <c r="E72" s="92">
        <f t="shared" ref="E72:F73" si="16">E73</f>
        <v>20</v>
      </c>
      <c r="F72" s="92">
        <f t="shared" si="16"/>
        <v>20</v>
      </c>
      <c r="G72" s="11">
        <f>G73</f>
        <v>20</v>
      </c>
    </row>
    <row r="73" spans="1:7" ht="36.75" customHeight="1" x14ac:dyDescent="0.2">
      <c r="A73" s="3" t="s">
        <v>24</v>
      </c>
      <c r="B73" s="7" t="s">
        <v>75</v>
      </c>
      <c r="C73" s="7" t="s">
        <v>25</v>
      </c>
      <c r="D73" s="7"/>
      <c r="E73" s="84">
        <f t="shared" si="16"/>
        <v>20</v>
      </c>
      <c r="F73" s="84">
        <f t="shared" si="16"/>
        <v>20</v>
      </c>
      <c r="G73" s="12">
        <f>G74</f>
        <v>20</v>
      </c>
    </row>
    <row r="74" spans="1:7" ht="36.75" customHeight="1" x14ac:dyDescent="0.2">
      <c r="A74" s="4" t="s">
        <v>76</v>
      </c>
      <c r="B74" s="8" t="s">
        <v>75</v>
      </c>
      <c r="C74" s="8" t="s">
        <v>25</v>
      </c>
      <c r="D74" s="8" t="s">
        <v>77</v>
      </c>
      <c r="E74" s="78">
        <v>20</v>
      </c>
      <c r="F74" s="78">
        <v>20</v>
      </c>
      <c r="G74" s="13">
        <v>20</v>
      </c>
    </row>
    <row r="75" spans="1:7" ht="45.75" customHeight="1" x14ac:dyDescent="0.2">
      <c r="A75" s="91" t="s">
        <v>78</v>
      </c>
      <c r="B75" s="10" t="s">
        <v>79</v>
      </c>
      <c r="C75" s="10"/>
      <c r="D75" s="10"/>
      <c r="E75" s="92">
        <f t="shared" ref="E75:F76" si="17">E76</f>
        <v>0</v>
      </c>
      <c r="F75" s="92">
        <f t="shared" si="17"/>
        <v>0</v>
      </c>
      <c r="G75" s="11">
        <f>G76</f>
        <v>0</v>
      </c>
    </row>
    <row r="76" spans="1:7" ht="25.5" customHeight="1" x14ac:dyDescent="0.2">
      <c r="A76" s="40" t="s">
        <v>80</v>
      </c>
      <c r="B76" s="7" t="s">
        <v>79</v>
      </c>
      <c r="C76" s="7" t="s">
        <v>81</v>
      </c>
      <c r="D76" s="7"/>
      <c r="E76" s="84">
        <f t="shared" si="17"/>
        <v>0</v>
      </c>
      <c r="F76" s="84">
        <f t="shared" si="17"/>
        <v>0</v>
      </c>
      <c r="G76" s="12">
        <f>G77</f>
        <v>0</v>
      </c>
    </row>
    <row r="77" spans="1:7" ht="36.75" customHeight="1" x14ac:dyDescent="0.2">
      <c r="A77" s="4" t="s">
        <v>76</v>
      </c>
      <c r="B77" s="8" t="s">
        <v>79</v>
      </c>
      <c r="C77" s="8" t="s">
        <v>81</v>
      </c>
      <c r="D77" s="8" t="s">
        <v>77</v>
      </c>
      <c r="E77" s="78">
        <v>0</v>
      </c>
      <c r="F77" s="78">
        <v>0</v>
      </c>
      <c r="G77" s="13">
        <v>0</v>
      </c>
    </row>
    <row r="78" spans="1:7" ht="38.25" customHeight="1" x14ac:dyDescent="0.2">
      <c r="A78" s="22" t="s">
        <v>82</v>
      </c>
      <c r="B78" s="14" t="s">
        <v>83</v>
      </c>
      <c r="C78" s="15"/>
      <c r="D78" s="15"/>
      <c r="E78" s="83">
        <f t="shared" ref="E78:F80" si="18">E79</f>
        <v>90</v>
      </c>
      <c r="F78" s="83">
        <f t="shared" si="18"/>
        <v>90</v>
      </c>
      <c r="G78" s="33">
        <f>G79</f>
        <v>90</v>
      </c>
    </row>
    <row r="79" spans="1:7" ht="33.75" customHeight="1" x14ac:dyDescent="0.2">
      <c r="A79" s="16" t="s">
        <v>84</v>
      </c>
      <c r="B79" s="17" t="s">
        <v>85</v>
      </c>
      <c r="C79" s="17"/>
      <c r="D79" s="17"/>
      <c r="E79" s="65">
        <f t="shared" si="18"/>
        <v>90</v>
      </c>
      <c r="F79" s="65">
        <f t="shared" si="18"/>
        <v>90</v>
      </c>
      <c r="G79" s="34">
        <f>G80</f>
        <v>90</v>
      </c>
    </row>
    <row r="80" spans="1:7" ht="30.75" customHeight="1" x14ac:dyDescent="0.2">
      <c r="A80" s="3" t="s">
        <v>24</v>
      </c>
      <c r="B80" s="7" t="s">
        <v>85</v>
      </c>
      <c r="C80" s="7" t="s">
        <v>25</v>
      </c>
      <c r="D80" s="7"/>
      <c r="E80" s="84">
        <f t="shared" si="18"/>
        <v>90</v>
      </c>
      <c r="F80" s="84">
        <f t="shared" si="18"/>
        <v>90</v>
      </c>
      <c r="G80" s="12">
        <f>G81</f>
        <v>90</v>
      </c>
    </row>
    <row r="81" spans="1:7" ht="25.5" customHeight="1" x14ac:dyDescent="0.2">
      <c r="A81" s="4" t="s">
        <v>76</v>
      </c>
      <c r="B81" s="8" t="s">
        <v>85</v>
      </c>
      <c r="C81" s="8" t="s">
        <v>25</v>
      </c>
      <c r="D81" s="8" t="s">
        <v>77</v>
      </c>
      <c r="E81" s="78">
        <v>90</v>
      </c>
      <c r="F81" s="78">
        <v>90</v>
      </c>
      <c r="G81" s="13">
        <v>90</v>
      </c>
    </row>
    <row r="82" spans="1:7" ht="32.25" customHeight="1" x14ac:dyDescent="0.2">
      <c r="A82" s="22" t="s">
        <v>86</v>
      </c>
      <c r="B82" s="14" t="s">
        <v>87</v>
      </c>
      <c r="C82" s="15"/>
      <c r="D82" s="15"/>
      <c r="E82" s="83">
        <f t="shared" ref="E82:F84" si="19">E83</f>
        <v>10</v>
      </c>
      <c r="F82" s="83">
        <f t="shared" si="19"/>
        <v>10</v>
      </c>
      <c r="G82" s="33">
        <f>G83</f>
        <v>10</v>
      </c>
    </row>
    <row r="83" spans="1:7" ht="31.5" customHeight="1" x14ac:dyDescent="0.2">
      <c r="A83" s="16" t="s">
        <v>88</v>
      </c>
      <c r="B83" s="17" t="s">
        <v>89</v>
      </c>
      <c r="C83" s="17"/>
      <c r="D83" s="17"/>
      <c r="E83" s="65">
        <f t="shared" si="19"/>
        <v>10</v>
      </c>
      <c r="F83" s="65">
        <f t="shared" si="19"/>
        <v>10</v>
      </c>
      <c r="G83" s="34">
        <f>G84</f>
        <v>10</v>
      </c>
    </row>
    <row r="84" spans="1:7" ht="33.75" customHeight="1" x14ac:dyDescent="0.2">
      <c r="A84" s="3" t="s">
        <v>24</v>
      </c>
      <c r="B84" s="7" t="s">
        <v>89</v>
      </c>
      <c r="C84" s="7" t="s">
        <v>25</v>
      </c>
      <c r="D84" s="7"/>
      <c r="E84" s="84">
        <f t="shared" si="19"/>
        <v>10</v>
      </c>
      <c r="F84" s="84">
        <f t="shared" si="19"/>
        <v>10</v>
      </c>
      <c r="G84" s="12">
        <f>G85</f>
        <v>10</v>
      </c>
    </row>
    <row r="85" spans="1:7" ht="25.5" customHeight="1" x14ac:dyDescent="0.2">
      <c r="A85" s="4" t="s">
        <v>90</v>
      </c>
      <c r="B85" s="8" t="s">
        <v>89</v>
      </c>
      <c r="C85" s="8" t="s">
        <v>25</v>
      </c>
      <c r="D85" s="8" t="s">
        <v>91</v>
      </c>
      <c r="E85" s="78">
        <v>10</v>
      </c>
      <c r="F85" s="78">
        <v>10</v>
      </c>
      <c r="G85" s="13">
        <v>10</v>
      </c>
    </row>
    <row r="86" spans="1:7" ht="46.5" customHeight="1" x14ac:dyDescent="0.25">
      <c r="A86" s="93" t="s">
        <v>92</v>
      </c>
      <c r="B86" s="2" t="s">
        <v>93</v>
      </c>
      <c r="C86" s="2"/>
      <c r="D86" s="2"/>
      <c r="E86" s="82">
        <f>E87</f>
        <v>23198.100000000002</v>
      </c>
      <c r="F86" s="82">
        <f t="shared" ref="F86:G86" si="20">F87</f>
        <v>17699.400000000001</v>
      </c>
      <c r="G86" s="24">
        <f t="shared" si="20"/>
        <v>17863.3</v>
      </c>
    </row>
    <row r="87" spans="1:7" ht="25.5" customHeight="1" x14ac:dyDescent="0.25">
      <c r="A87" s="21" t="s">
        <v>18</v>
      </c>
      <c r="B87" s="14" t="s">
        <v>94</v>
      </c>
      <c r="C87" s="25"/>
      <c r="D87" s="14"/>
      <c r="E87" s="74">
        <f>E88+E99+E106</f>
        <v>23198.100000000002</v>
      </c>
      <c r="F87" s="74">
        <f t="shared" ref="F87:G87" si="21">F88+F99+F106</f>
        <v>17699.400000000001</v>
      </c>
      <c r="G87" s="26">
        <f t="shared" si="21"/>
        <v>17863.3</v>
      </c>
    </row>
    <row r="88" spans="1:7" ht="37.5" customHeight="1" x14ac:dyDescent="0.25">
      <c r="A88" s="21" t="s">
        <v>95</v>
      </c>
      <c r="B88" s="14" t="s">
        <v>96</v>
      </c>
      <c r="C88" s="25"/>
      <c r="D88" s="14"/>
      <c r="E88" s="74">
        <f>E89+E96</f>
        <v>22525.4</v>
      </c>
      <c r="F88" s="74">
        <f t="shared" ref="F88:G88" si="22">F89+F96</f>
        <v>17419.400000000001</v>
      </c>
      <c r="G88" s="26">
        <f t="shared" si="22"/>
        <v>17583.3</v>
      </c>
    </row>
    <row r="89" spans="1:7" ht="25.5" customHeight="1" x14ac:dyDescent="0.2">
      <c r="A89" s="27" t="s">
        <v>97</v>
      </c>
      <c r="B89" s="28" t="s">
        <v>98</v>
      </c>
      <c r="C89" s="28"/>
      <c r="D89" s="28"/>
      <c r="E89" s="87">
        <f t="shared" ref="E89:F89" si="23">E90+E92+E94</f>
        <v>14906.8</v>
      </c>
      <c r="F89" s="87">
        <f t="shared" si="23"/>
        <v>17419.400000000001</v>
      </c>
      <c r="G89" s="88">
        <f>G90+G92+G94</f>
        <v>17583.3</v>
      </c>
    </row>
    <row r="90" spans="1:7" ht="66.75" customHeight="1" x14ac:dyDescent="0.2">
      <c r="A90" s="29" t="s">
        <v>99</v>
      </c>
      <c r="B90" s="30" t="s">
        <v>98</v>
      </c>
      <c r="C90" s="30" t="s">
        <v>100</v>
      </c>
      <c r="D90" s="30"/>
      <c r="E90" s="75">
        <f t="shared" ref="E90:F90" si="24">E91</f>
        <v>8145.4</v>
      </c>
      <c r="F90" s="75">
        <f t="shared" si="24"/>
        <v>12567.6</v>
      </c>
      <c r="G90" s="31">
        <f>G91</f>
        <v>13069.9</v>
      </c>
    </row>
    <row r="91" spans="1:7" ht="25.5" customHeight="1" x14ac:dyDescent="0.2">
      <c r="A91" s="4" t="s">
        <v>101</v>
      </c>
      <c r="B91" s="8" t="s">
        <v>98</v>
      </c>
      <c r="C91" s="8" t="s">
        <v>100</v>
      </c>
      <c r="D91" s="8" t="s">
        <v>102</v>
      </c>
      <c r="E91" s="78">
        <v>8145.4</v>
      </c>
      <c r="F91" s="78">
        <v>12567.6</v>
      </c>
      <c r="G91" s="13">
        <v>13069.9</v>
      </c>
    </row>
    <row r="92" spans="1:7" ht="25.5" customHeight="1" x14ac:dyDescent="0.2">
      <c r="A92" s="3" t="s">
        <v>24</v>
      </c>
      <c r="B92" s="30" t="s">
        <v>98</v>
      </c>
      <c r="C92" s="30" t="s">
        <v>25</v>
      </c>
      <c r="D92" s="30"/>
      <c r="E92" s="75">
        <f t="shared" ref="E92:F92" si="25">E93</f>
        <v>6562.4</v>
      </c>
      <c r="F92" s="75">
        <f t="shared" si="25"/>
        <v>4661.8</v>
      </c>
      <c r="G92" s="31">
        <f>G93</f>
        <v>4323.3999999999996</v>
      </c>
    </row>
    <row r="93" spans="1:7" ht="25.5" customHeight="1" x14ac:dyDescent="0.2">
      <c r="A93" s="4" t="s">
        <v>101</v>
      </c>
      <c r="B93" s="8" t="s">
        <v>98</v>
      </c>
      <c r="C93" s="8" t="s">
        <v>25</v>
      </c>
      <c r="D93" s="8" t="s">
        <v>102</v>
      </c>
      <c r="E93" s="78">
        <f>4959.2-193.8+1797</f>
        <v>6562.4</v>
      </c>
      <c r="F93" s="78">
        <v>4661.8</v>
      </c>
      <c r="G93" s="13">
        <v>4323.3999999999996</v>
      </c>
    </row>
    <row r="94" spans="1:7" ht="25.5" customHeight="1" x14ac:dyDescent="0.2">
      <c r="A94" s="29" t="s">
        <v>103</v>
      </c>
      <c r="B94" s="30" t="s">
        <v>98</v>
      </c>
      <c r="C94" s="30" t="s">
        <v>104</v>
      </c>
      <c r="D94" s="30"/>
      <c r="E94" s="75">
        <f t="shared" ref="E94:F94" si="26">E95</f>
        <v>199</v>
      </c>
      <c r="F94" s="75">
        <f t="shared" si="26"/>
        <v>190</v>
      </c>
      <c r="G94" s="31">
        <f>G95</f>
        <v>190</v>
      </c>
    </row>
    <row r="95" spans="1:7" ht="25.5" customHeight="1" x14ac:dyDescent="0.2">
      <c r="A95" s="4" t="s">
        <v>101</v>
      </c>
      <c r="B95" s="8" t="s">
        <v>98</v>
      </c>
      <c r="C95" s="8" t="s">
        <v>104</v>
      </c>
      <c r="D95" s="8" t="s">
        <v>102</v>
      </c>
      <c r="E95" s="78">
        <v>199</v>
      </c>
      <c r="F95" s="78">
        <v>190</v>
      </c>
      <c r="G95" s="13">
        <v>190</v>
      </c>
    </row>
    <row r="96" spans="1:7" ht="78.75" customHeight="1" x14ac:dyDescent="0.2">
      <c r="A96" s="16" t="s">
        <v>105</v>
      </c>
      <c r="B96" s="17" t="s">
        <v>106</v>
      </c>
      <c r="C96" s="30"/>
      <c r="D96" s="30"/>
      <c r="E96" s="75">
        <f t="shared" ref="E96:F97" si="27">E97</f>
        <v>7618.6</v>
      </c>
      <c r="F96" s="75">
        <f t="shared" si="27"/>
        <v>0</v>
      </c>
      <c r="G96" s="31">
        <f>G97</f>
        <v>0</v>
      </c>
    </row>
    <row r="97" spans="1:7" ht="52.5" customHeight="1" x14ac:dyDescent="0.2">
      <c r="A97" s="3" t="s">
        <v>99</v>
      </c>
      <c r="B97" s="7" t="s">
        <v>106</v>
      </c>
      <c r="C97" s="7" t="s">
        <v>100</v>
      </c>
      <c r="D97" s="7"/>
      <c r="E97" s="84">
        <f t="shared" si="27"/>
        <v>7618.6</v>
      </c>
      <c r="F97" s="84">
        <f t="shared" si="27"/>
        <v>0</v>
      </c>
      <c r="G97" s="12">
        <f>G98</f>
        <v>0</v>
      </c>
    </row>
    <row r="98" spans="1:7" ht="25.5" customHeight="1" x14ac:dyDescent="0.2">
      <c r="A98" s="4" t="s">
        <v>101</v>
      </c>
      <c r="B98" s="8" t="s">
        <v>106</v>
      </c>
      <c r="C98" s="8" t="s">
        <v>100</v>
      </c>
      <c r="D98" s="8" t="s">
        <v>102</v>
      </c>
      <c r="E98" s="78">
        <f>7618.6+500-500</f>
        <v>7618.6</v>
      </c>
      <c r="F98" s="78">
        <v>0</v>
      </c>
      <c r="G98" s="13">
        <v>0</v>
      </c>
    </row>
    <row r="99" spans="1:7" ht="38.25" customHeight="1" x14ac:dyDescent="0.25">
      <c r="A99" s="21" t="s">
        <v>107</v>
      </c>
      <c r="B99" s="14" t="s">
        <v>108</v>
      </c>
      <c r="C99" s="25"/>
      <c r="D99" s="14"/>
      <c r="E99" s="74">
        <f>E100+E103</f>
        <v>412.7</v>
      </c>
      <c r="F99" s="74">
        <f t="shared" ref="F99:G99" si="28">F100+F103</f>
        <v>0</v>
      </c>
      <c r="G99" s="74">
        <f t="shared" si="28"/>
        <v>0</v>
      </c>
    </row>
    <row r="100" spans="1:7" ht="25.5" customHeight="1" x14ac:dyDescent="0.2">
      <c r="A100" s="16" t="s">
        <v>109</v>
      </c>
      <c r="B100" s="17" t="s">
        <v>110</v>
      </c>
      <c r="C100" s="17"/>
      <c r="D100" s="17"/>
      <c r="E100" s="65">
        <f>E101</f>
        <v>300</v>
      </c>
      <c r="F100" s="65">
        <f t="shared" ref="F100:G100" si="29">F101</f>
        <v>0</v>
      </c>
      <c r="G100" s="65">
        <f t="shared" si="29"/>
        <v>0</v>
      </c>
    </row>
    <row r="101" spans="1:7" ht="25.5" customHeight="1" x14ac:dyDescent="0.2">
      <c r="A101" s="3" t="s">
        <v>24</v>
      </c>
      <c r="B101" s="7" t="s">
        <v>110</v>
      </c>
      <c r="C101" s="7" t="s">
        <v>25</v>
      </c>
      <c r="D101" s="7"/>
      <c r="E101" s="94">
        <f t="shared" ref="E101:F101" si="30">E102</f>
        <v>300</v>
      </c>
      <c r="F101" s="94">
        <f t="shared" si="30"/>
        <v>0</v>
      </c>
      <c r="G101" s="95">
        <f>G102</f>
        <v>0</v>
      </c>
    </row>
    <row r="102" spans="1:7" ht="25.5" customHeight="1" x14ac:dyDescent="0.2">
      <c r="A102" s="4" t="s">
        <v>111</v>
      </c>
      <c r="B102" s="8" t="s">
        <v>110</v>
      </c>
      <c r="C102" s="8" t="s">
        <v>25</v>
      </c>
      <c r="D102" s="8" t="s">
        <v>112</v>
      </c>
      <c r="E102" s="96">
        <v>300</v>
      </c>
      <c r="F102" s="96">
        <v>0</v>
      </c>
      <c r="G102" s="97">
        <v>0</v>
      </c>
    </row>
    <row r="103" spans="1:7" ht="48.75" customHeight="1" x14ac:dyDescent="0.2">
      <c r="A103" s="16" t="s">
        <v>113</v>
      </c>
      <c r="B103" s="17" t="s">
        <v>114</v>
      </c>
      <c r="C103" s="17"/>
      <c r="D103" s="17"/>
      <c r="E103" s="65">
        <f>E104</f>
        <v>112.7</v>
      </c>
      <c r="F103" s="65">
        <f t="shared" ref="F103:G103" si="31">F104</f>
        <v>0</v>
      </c>
      <c r="G103" s="65">
        <f t="shared" si="31"/>
        <v>0</v>
      </c>
    </row>
    <row r="104" spans="1:7" ht="25.5" customHeight="1" x14ac:dyDescent="0.2">
      <c r="A104" s="3" t="s">
        <v>24</v>
      </c>
      <c r="B104" s="7" t="s">
        <v>114</v>
      </c>
      <c r="C104" s="7" t="s">
        <v>81</v>
      </c>
      <c r="D104" s="7"/>
      <c r="E104" s="94">
        <f t="shared" ref="E104:F104" si="32">E105</f>
        <v>112.7</v>
      </c>
      <c r="F104" s="94">
        <f t="shared" si="32"/>
        <v>0</v>
      </c>
      <c r="G104" s="95">
        <f>G105</f>
        <v>0</v>
      </c>
    </row>
    <row r="105" spans="1:7" ht="25.5" customHeight="1" x14ac:dyDescent="0.2">
      <c r="A105" s="4" t="s">
        <v>111</v>
      </c>
      <c r="B105" s="8" t="s">
        <v>114</v>
      </c>
      <c r="C105" s="8" t="s">
        <v>81</v>
      </c>
      <c r="D105" s="8" t="s">
        <v>112</v>
      </c>
      <c r="E105" s="96">
        <v>112.7</v>
      </c>
      <c r="F105" s="96">
        <v>0</v>
      </c>
      <c r="G105" s="97">
        <v>0</v>
      </c>
    </row>
    <row r="106" spans="1:7" ht="44.25" customHeight="1" x14ac:dyDescent="0.25">
      <c r="A106" s="21" t="s">
        <v>115</v>
      </c>
      <c r="B106" s="14" t="s">
        <v>116</v>
      </c>
      <c r="C106" s="25"/>
      <c r="D106" s="14"/>
      <c r="E106" s="74">
        <f>E107</f>
        <v>260</v>
      </c>
      <c r="F106" s="74">
        <f t="shared" ref="F106:G106" si="33">F107</f>
        <v>280</v>
      </c>
      <c r="G106" s="26">
        <f t="shared" si="33"/>
        <v>280</v>
      </c>
    </row>
    <row r="107" spans="1:7" ht="33.75" customHeight="1" x14ac:dyDescent="0.2">
      <c r="A107" s="16" t="s">
        <v>117</v>
      </c>
      <c r="B107" s="17" t="s">
        <v>118</v>
      </c>
      <c r="C107" s="17"/>
      <c r="D107" s="17"/>
      <c r="E107" s="65">
        <f t="shared" ref="E107:F107" si="34">E110+E108</f>
        <v>260</v>
      </c>
      <c r="F107" s="65">
        <f t="shared" si="34"/>
        <v>280</v>
      </c>
      <c r="G107" s="34">
        <f>G110+G108</f>
        <v>280</v>
      </c>
    </row>
    <row r="108" spans="1:7" ht="54" customHeight="1" x14ac:dyDescent="0.2">
      <c r="A108" s="32" t="s">
        <v>99</v>
      </c>
      <c r="B108" s="7" t="s">
        <v>118</v>
      </c>
      <c r="C108" s="7" t="s">
        <v>100</v>
      </c>
      <c r="D108" s="7"/>
      <c r="E108" s="94">
        <f t="shared" ref="E108:F108" si="35">E109</f>
        <v>20</v>
      </c>
      <c r="F108" s="94">
        <f t="shared" si="35"/>
        <v>20</v>
      </c>
      <c r="G108" s="95">
        <f>G109</f>
        <v>20</v>
      </c>
    </row>
    <row r="109" spans="1:7" ht="25.5" customHeight="1" x14ac:dyDescent="0.2">
      <c r="A109" s="4" t="s">
        <v>119</v>
      </c>
      <c r="B109" s="8" t="s">
        <v>118</v>
      </c>
      <c r="C109" s="8" t="s">
        <v>100</v>
      </c>
      <c r="D109" s="8" t="s">
        <v>120</v>
      </c>
      <c r="E109" s="96">
        <v>20</v>
      </c>
      <c r="F109" s="96">
        <v>20</v>
      </c>
      <c r="G109" s="97">
        <v>20</v>
      </c>
    </row>
    <row r="110" spans="1:7" ht="30.75" customHeight="1" x14ac:dyDescent="0.2">
      <c r="A110" s="3" t="s">
        <v>24</v>
      </c>
      <c r="B110" s="7" t="s">
        <v>118</v>
      </c>
      <c r="C110" s="30" t="s">
        <v>25</v>
      </c>
      <c r="D110" s="7"/>
      <c r="E110" s="94">
        <f t="shared" ref="E110:F110" si="36">E111</f>
        <v>240</v>
      </c>
      <c r="F110" s="94">
        <f t="shared" si="36"/>
        <v>260</v>
      </c>
      <c r="G110" s="95">
        <f>G111</f>
        <v>260</v>
      </c>
    </row>
    <row r="111" spans="1:7" ht="25.5" customHeight="1" x14ac:dyDescent="0.2">
      <c r="A111" s="4" t="s">
        <v>119</v>
      </c>
      <c r="B111" s="8" t="s">
        <v>118</v>
      </c>
      <c r="C111" s="8" t="s">
        <v>25</v>
      </c>
      <c r="D111" s="8" t="s">
        <v>120</v>
      </c>
      <c r="E111" s="96">
        <v>240</v>
      </c>
      <c r="F111" s="96">
        <v>260</v>
      </c>
      <c r="G111" s="97">
        <v>260</v>
      </c>
    </row>
    <row r="112" spans="1:7" ht="24.75" customHeight="1" x14ac:dyDescent="0.25">
      <c r="A112" s="93" t="s">
        <v>121</v>
      </c>
      <c r="B112" s="2" t="s">
        <v>122</v>
      </c>
      <c r="C112" s="2" t="s">
        <v>123</v>
      </c>
      <c r="D112" s="2"/>
      <c r="E112" s="82">
        <f>E113+E117+E125+E133+E137</f>
        <v>14442.6</v>
      </c>
      <c r="F112" s="82">
        <f t="shared" ref="F112:G112" si="37">F113+F117+F125+F133+F137</f>
        <v>14727.6</v>
      </c>
      <c r="G112" s="82">
        <f t="shared" si="37"/>
        <v>15301.4</v>
      </c>
    </row>
    <row r="113" spans="1:7" ht="39.75" customHeight="1" x14ac:dyDescent="0.2">
      <c r="A113" s="98" t="s">
        <v>124</v>
      </c>
      <c r="B113" s="35" t="s">
        <v>125</v>
      </c>
      <c r="C113" s="35"/>
      <c r="D113" s="35"/>
      <c r="E113" s="99">
        <f t="shared" ref="E113:G115" si="38">E114</f>
        <v>1762.1</v>
      </c>
      <c r="F113" s="99">
        <f t="shared" si="38"/>
        <v>1813.7</v>
      </c>
      <c r="G113" s="99">
        <f t="shared" si="38"/>
        <v>1885.6</v>
      </c>
    </row>
    <row r="114" spans="1:7" ht="40.9" customHeight="1" x14ac:dyDescent="0.2">
      <c r="A114" s="100" t="s">
        <v>126</v>
      </c>
      <c r="B114" s="10" t="s">
        <v>127</v>
      </c>
      <c r="C114" s="10"/>
      <c r="D114" s="10"/>
      <c r="E114" s="92">
        <f t="shared" si="38"/>
        <v>1762.1</v>
      </c>
      <c r="F114" s="92">
        <f t="shared" si="38"/>
        <v>1813.7</v>
      </c>
      <c r="G114" s="11">
        <f>G115</f>
        <v>1885.6</v>
      </c>
    </row>
    <row r="115" spans="1:7" ht="66.75" customHeight="1" x14ac:dyDescent="0.2">
      <c r="A115" s="40" t="s">
        <v>99</v>
      </c>
      <c r="B115" s="7" t="s">
        <v>127</v>
      </c>
      <c r="C115" s="7" t="s">
        <v>100</v>
      </c>
      <c r="D115" s="7"/>
      <c r="E115" s="84">
        <f t="shared" si="38"/>
        <v>1762.1</v>
      </c>
      <c r="F115" s="84">
        <f t="shared" si="38"/>
        <v>1813.7</v>
      </c>
      <c r="G115" s="12">
        <f>G116</f>
        <v>1885.6</v>
      </c>
    </row>
    <row r="116" spans="1:7" ht="51.75" customHeight="1" x14ac:dyDescent="0.2">
      <c r="A116" s="4" t="s">
        <v>128</v>
      </c>
      <c r="B116" s="8" t="s">
        <v>127</v>
      </c>
      <c r="C116" s="8" t="s">
        <v>100</v>
      </c>
      <c r="D116" s="8" t="s">
        <v>129</v>
      </c>
      <c r="E116" s="78">
        <v>1762.1</v>
      </c>
      <c r="F116" s="78">
        <v>1813.7</v>
      </c>
      <c r="G116" s="13">
        <v>1885.6</v>
      </c>
    </row>
    <row r="117" spans="1:7" ht="48.75" customHeight="1" x14ac:dyDescent="0.2">
      <c r="A117" s="81" t="s">
        <v>130</v>
      </c>
      <c r="B117" s="5" t="s">
        <v>131</v>
      </c>
      <c r="C117" s="5"/>
      <c r="D117" s="5"/>
      <c r="E117" s="73">
        <f>E118+E121+E123</f>
        <v>968.40000000000009</v>
      </c>
      <c r="F117" s="73">
        <f t="shared" ref="F117:G117" si="39">F118+F121+F123</f>
        <v>881.9</v>
      </c>
      <c r="G117" s="73">
        <f t="shared" si="39"/>
        <v>906.3</v>
      </c>
    </row>
    <row r="118" spans="1:7" ht="34.5" customHeight="1" x14ac:dyDescent="0.2">
      <c r="A118" s="42" t="s">
        <v>126</v>
      </c>
      <c r="B118" s="17" t="s">
        <v>132</v>
      </c>
      <c r="C118" s="20"/>
      <c r="D118" s="17"/>
      <c r="E118" s="65">
        <f t="shared" ref="E118:F119" si="40">E119</f>
        <v>565.70000000000005</v>
      </c>
      <c r="F118" s="65">
        <f t="shared" si="40"/>
        <v>587.9</v>
      </c>
      <c r="G118" s="34">
        <f>G119</f>
        <v>611.1</v>
      </c>
    </row>
    <row r="119" spans="1:7" ht="29.25" customHeight="1" x14ac:dyDescent="0.2">
      <c r="A119" s="3" t="s">
        <v>99</v>
      </c>
      <c r="B119" s="45" t="s">
        <v>132</v>
      </c>
      <c r="C119" s="45" t="s">
        <v>100</v>
      </c>
      <c r="D119" s="45"/>
      <c r="E119" s="66">
        <f t="shared" si="40"/>
        <v>565.70000000000005</v>
      </c>
      <c r="F119" s="66">
        <f t="shared" si="40"/>
        <v>587.9</v>
      </c>
      <c r="G119" s="49">
        <f>G120</f>
        <v>611.1</v>
      </c>
    </row>
    <row r="120" spans="1:7" ht="45" x14ac:dyDescent="0.2">
      <c r="A120" s="101" t="s">
        <v>133</v>
      </c>
      <c r="B120" s="23" t="s">
        <v>132</v>
      </c>
      <c r="C120" s="23" t="s">
        <v>100</v>
      </c>
      <c r="D120" s="23" t="s">
        <v>134</v>
      </c>
      <c r="E120" s="102">
        <v>565.70000000000005</v>
      </c>
      <c r="F120" s="102">
        <v>587.9</v>
      </c>
      <c r="G120" s="50">
        <v>611.1</v>
      </c>
    </row>
    <row r="121" spans="1:7" ht="30" x14ac:dyDescent="0.2">
      <c r="A121" s="3" t="s">
        <v>24</v>
      </c>
      <c r="B121" s="37" t="s">
        <v>132</v>
      </c>
      <c r="C121" s="37" t="s">
        <v>25</v>
      </c>
      <c r="D121" s="37"/>
      <c r="E121" s="76">
        <f t="shared" ref="E121:F121" si="41">E122</f>
        <v>382.2</v>
      </c>
      <c r="F121" s="76">
        <f t="shared" si="41"/>
        <v>272.5</v>
      </c>
      <c r="G121" s="77">
        <f>G122</f>
        <v>272.7</v>
      </c>
    </row>
    <row r="122" spans="1:7" ht="46.5" customHeight="1" x14ac:dyDescent="0.2">
      <c r="A122" s="4" t="s">
        <v>133</v>
      </c>
      <c r="B122" s="8" t="s">
        <v>132</v>
      </c>
      <c r="C122" s="8" t="s">
        <v>25</v>
      </c>
      <c r="D122" s="8" t="s">
        <v>134</v>
      </c>
      <c r="E122" s="78">
        <v>382.2</v>
      </c>
      <c r="F122" s="78">
        <v>272.5</v>
      </c>
      <c r="G122" s="13">
        <v>272.7</v>
      </c>
    </row>
    <row r="123" spans="1:7" ht="32.25" customHeight="1" x14ac:dyDescent="0.2">
      <c r="A123" s="32" t="s">
        <v>103</v>
      </c>
      <c r="B123" s="37" t="s">
        <v>132</v>
      </c>
      <c r="C123" s="37" t="s">
        <v>104</v>
      </c>
      <c r="D123" s="37"/>
      <c r="E123" s="76">
        <f t="shared" ref="E123:F123" si="42">E124</f>
        <v>20.5</v>
      </c>
      <c r="F123" s="76">
        <f t="shared" si="42"/>
        <v>21.5</v>
      </c>
      <c r="G123" s="77">
        <f>G124</f>
        <v>22.5</v>
      </c>
    </row>
    <row r="124" spans="1:7" ht="57" customHeight="1" x14ac:dyDescent="0.2">
      <c r="A124" s="4" t="s">
        <v>133</v>
      </c>
      <c r="B124" s="8" t="s">
        <v>132</v>
      </c>
      <c r="C124" s="8" t="s">
        <v>104</v>
      </c>
      <c r="D124" s="8" t="s">
        <v>134</v>
      </c>
      <c r="E124" s="78">
        <v>20.5</v>
      </c>
      <c r="F124" s="78">
        <v>21.5</v>
      </c>
      <c r="G124" s="13">
        <v>22.5</v>
      </c>
    </row>
    <row r="125" spans="1:7" ht="46.5" customHeight="1" x14ac:dyDescent="0.2">
      <c r="A125" s="103" t="s">
        <v>135</v>
      </c>
      <c r="B125" s="14" t="s">
        <v>136</v>
      </c>
      <c r="C125" s="14"/>
      <c r="D125" s="14"/>
      <c r="E125" s="74">
        <f>E126+E129+E131</f>
        <v>9546.7000000000007</v>
      </c>
      <c r="F125" s="74">
        <f t="shared" ref="F125:G125" si="43">F126+F129+F131</f>
        <v>9781</v>
      </c>
      <c r="G125" s="26">
        <f t="shared" si="43"/>
        <v>10169.4</v>
      </c>
    </row>
    <row r="126" spans="1:7" ht="40.5" customHeight="1" x14ac:dyDescent="0.2">
      <c r="A126" s="42" t="s">
        <v>126</v>
      </c>
      <c r="B126" s="17" t="s">
        <v>137</v>
      </c>
      <c r="C126" s="17"/>
      <c r="D126" s="17"/>
      <c r="E126" s="65">
        <f t="shared" ref="E126:F127" si="44">E127</f>
        <v>7985</v>
      </c>
      <c r="F126" s="65">
        <f t="shared" si="44"/>
        <v>8253.2000000000007</v>
      </c>
      <c r="G126" s="34">
        <f>G127</f>
        <v>8584.2999999999993</v>
      </c>
    </row>
    <row r="127" spans="1:7" ht="49.5" customHeight="1" x14ac:dyDescent="0.2">
      <c r="A127" s="40" t="s">
        <v>99</v>
      </c>
      <c r="B127" s="7" t="s">
        <v>137</v>
      </c>
      <c r="C127" s="7" t="s">
        <v>100</v>
      </c>
      <c r="D127" s="7"/>
      <c r="E127" s="84">
        <f t="shared" si="44"/>
        <v>7985</v>
      </c>
      <c r="F127" s="84">
        <f t="shared" si="44"/>
        <v>8253.2000000000007</v>
      </c>
      <c r="G127" s="12">
        <f>G128</f>
        <v>8584.2999999999993</v>
      </c>
    </row>
    <row r="128" spans="1:7" ht="46.5" customHeight="1" x14ac:dyDescent="0.2">
      <c r="A128" s="4" t="s">
        <v>138</v>
      </c>
      <c r="B128" s="8" t="s">
        <v>137</v>
      </c>
      <c r="C128" s="8" t="s">
        <v>100</v>
      </c>
      <c r="D128" s="8" t="s">
        <v>139</v>
      </c>
      <c r="E128" s="78">
        <v>7985</v>
      </c>
      <c r="F128" s="78">
        <v>8253.2000000000007</v>
      </c>
      <c r="G128" s="13">
        <v>8584.2999999999993</v>
      </c>
    </row>
    <row r="129" spans="1:7" ht="48" customHeight="1" x14ac:dyDescent="0.2">
      <c r="A129" s="3" t="s">
        <v>24</v>
      </c>
      <c r="B129" s="30" t="s">
        <v>137</v>
      </c>
      <c r="C129" s="30" t="s">
        <v>25</v>
      </c>
      <c r="D129" s="30"/>
      <c r="E129" s="75">
        <f t="shared" ref="E129:F129" si="45">E130</f>
        <v>1543.7</v>
      </c>
      <c r="F129" s="75">
        <f t="shared" si="45"/>
        <v>1511.8</v>
      </c>
      <c r="G129" s="31">
        <f>G130</f>
        <v>1569.1</v>
      </c>
    </row>
    <row r="130" spans="1:7" ht="30.75" customHeight="1" x14ac:dyDescent="0.2">
      <c r="A130" s="4" t="s">
        <v>138</v>
      </c>
      <c r="B130" s="8" t="s">
        <v>137</v>
      </c>
      <c r="C130" s="8" t="s">
        <v>25</v>
      </c>
      <c r="D130" s="8" t="s">
        <v>139</v>
      </c>
      <c r="E130" s="78">
        <v>1543.7</v>
      </c>
      <c r="F130" s="78">
        <v>1511.8</v>
      </c>
      <c r="G130" s="13">
        <v>1569.1</v>
      </c>
    </row>
    <row r="131" spans="1:7" ht="36" customHeight="1" x14ac:dyDescent="0.2">
      <c r="A131" s="38" t="s">
        <v>103</v>
      </c>
      <c r="B131" s="30" t="s">
        <v>137</v>
      </c>
      <c r="C131" s="30" t="s">
        <v>104</v>
      </c>
      <c r="D131" s="30"/>
      <c r="E131" s="75">
        <f t="shared" ref="E131:F131" si="46">E132</f>
        <v>18</v>
      </c>
      <c r="F131" s="75">
        <f t="shared" si="46"/>
        <v>16</v>
      </c>
      <c r="G131" s="31">
        <f>G132</f>
        <v>16</v>
      </c>
    </row>
    <row r="132" spans="1:7" ht="49.5" customHeight="1" x14ac:dyDescent="0.2">
      <c r="A132" s="4" t="s">
        <v>138</v>
      </c>
      <c r="B132" s="8" t="s">
        <v>137</v>
      </c>
      <c r="C132" s="8" t="s">
        <v>104</v>
      </c>
      <c r="D132" s="8" t="s">
        <v>139</v>
      </c>
      <c r="E132" s="78">
        <v>18</v>
      </c>
      <c r="F132" s="78">
        <v>16</v>
      </c>
      <c r="G132" s="13">
        <v>16</v>
      </c>
    </row>
    <row r="133" spans="1:7" ht="48" customHeight="1" x14ac:dyDescent="0.25">
      <c r="A133" s="103" t="s">
        <v>140</v>
      </c>
      <c r="B133" s="14" t="s">
        <v>141</v>
      </c>
      <c r="C133" s="14"/>
      <c r="D133" s="14"/>
      <c r="E133" s="104">
        <f t="shared" ref="E133:F135" si="47">E134</f>
        <v>2161.9</v>
      </c>
      <c r="F133" s="104">
        <f t="shared" si="47"/>
        <v>2247.5</v>
      </c>
      <c r="G133" s="105">
        <f>G134</f>
        <v>2336.6</v>
      </c>
    </row>
    <row r="134" spans="1:7" ht="26.25" customHeight="1" x14ac:dyDescent="0.2">
      <c r="A134" s="42" t="s">
        <v>126</v>
      </c>
      <c r="B134" s="17" t="s">
        <v>142</v>
      </c>
      <c r="C134" s="17"/>
      <c r="D134" s="17"/>
      <c r="E134" s="65">
        <f t="shared" si="47"/>
        <v>2161.9</v>
      </c>
      <c r="F134" s="65">
        <f t="shared" si="47"/>
        <v>2247.5</v>
      </c>
      <c r="G134" s="34">
        <f>G135</f>
        <v>2336.6</v>
      </c>
    </row>
    <row r="135" spans="1:7" ht="51" customHeight="1" x14ac:dyDescent="0.2">
      <c r="A135" s="40" t="s">
        <v>99</v>
      </c>
      <c r="B135" s="7" t="s">
        <v>142</v>
      </c>
      <c r="C135" s="7" t="s">
        <v>100</v>
      </c>
      <c r="D135" s="7"/>
      <c r="E135" s="84">
        <f t="shared" si="47"/>
        <v>2161.9</v>
      </c>
      <c r="F135" s="84">
        <f t="shared" si="47"/>
        <v>2247.5</v>
      </c>
      <c r="G135" s="12">
        <f>G136</f>
        <v>2336.6</v>
      </c>
    </row>
    <row r="136" spans="1:7" ht="48" customHeight="1" x14ac:dyDescent="0.2">
      <c r="A136" s="4" t="s">
        <v>138</v>
      </c>
      <c r="B136" s="8" t="s">
        <v>142</v>
      </c>
      <c r="C136" s="8" t="s">
        <v>100</v>
      </c>
      <c r="D136" s="8" t="s">
        <v>139</v>
      </c>
      <c r="E136" s="78">
        <v>2161.9</v>
      </c>
      <c r="F136" s="78">
        <v>2247.5</v>
      </c>
      <c r="G136" s="13">
        <v>2336.6</v>
      </c>
    </row>
    <row r="137" spans="1:7" ht="48" customHeight="1" x14ac:dyDescent="0.2">
      <c r="A137" s="106" t="s">
        <v>143</v>
      </c>
      <c r="B137" s="15" t="s">
        <v>144</v>
      </c>
      <c r="C137" s="39"/>
      <c r="D137" s="15"/>
      <c r="E137" s="74">
        <f t="shared" ref="E137:F139" si="48">E138</f>
        <v>3.5</v>
      </c>
      <c r="F137" s="74">
        <f t="shared" si="48"/>
        <v>3.5</v>
      </c>
      <c r="G137" s="26">
        <f>G138</f>
        <v>3.5</v>
      </c>
    </row>
    <row r="138" spans="1:7" ht="30.75" customHeight="1" x14ac:dyDescent="0.2">
      <c r="A138" s="16" t="s">
        <v>145</v>
      </c>
      <c r="B138" s="17" t="s">
        <v>146</v>
      </c>
      <c r="C138" s="20"/>
      <c r="D138" s="17"/>
      <c r="E138" s="65">
        <f t="shared" si="48"/>
        <v>3.5</v>
      </c>
      <c r="F138" s="65">
        <f t="shared" si="48"/>
        <v>3.5</v>
      </c>
      <c r="G138" s="34">
        <f>G139</f>
        <v>3.5</v>
      </c>
    </row>
    <row r="139" spans="1:7" ht="34.5" customHeight="1" x14ac:dyDescent="0.2">
      <c r="A139" s="3" t="s">
        <v>24</v>
      </c>
      <c r="B139" s="7" t="s">
        <v>146</v>
      </c>
      <c r="C139" s="7" t="s">
        <v>25</v>
      </c>
      <c r="D139" s="7"/>
      <c r="E139" s="84">
        <f t="shared" si="48"/>
        <v>3.5</v>
      </c>
      <c r="F139" s="84">
        <f t="shared" si="48"/>
        <v>3.5</v>
      </c>
      <c r="G139" s="12">
        <f>G140</f>
        <v>3.5</v>
      </c>
    </row>
    <row r="140" spans="1:7" ht="52.5" customHeight="1" x14ac:dyDescent="0.2">
      <c r="A140" s="4" t="s">
        <v>138</v>
      </c>
      <c r="B140" s="8" t="s">
        <v>146</v>
      </c>
      <c r="C140" s="8" t="s">
        <v>25</v>
      </c>
      <c r="D140" s="8" t="s">
        <v>139</v>
      </c>
      <c r="E140" s="78">
        <v>3.5</v>
      </c>
      <c r="F140" s="78">
        <v>3.5</v>
      </c>
      <c r="G140" s="13">
        <v>3.5</v>
      </c>
    </row>
    <row r="141" spans="1:7" ht="72.75" customHeight="1" x14ac:dyDescent="0.2">
      <c r="A141" s="81" t="s">
        <v>147</v>
      </c>
      <c r="B141" s="15" t="s">
        <v>148</v>
      </c>
      <c r="C141" s="39"/>
      <c r="D141" s="15"/>
      <c r="E141" s="74">
        <f>E147+E142</f>
        <v>59212.2</v>
      </c>
      <c r="F141" s="74">
        <f>F148</f>
        <v>0</v>
      </c>
      <c r="G141" s="26">
        <f>G148</f>
        <v>0</v>
      </c>
    </row>
    <row r="142" spans="1:7" ht="15" x14ac:dyDescent="0.2">
      <c r="A142" s="85" t="s">
        <v>18</v>
      </c>
      <c r="B142" s="15" t="s">
        <v>243</v>
      </c>
      <c r="C142" s="39"/>
      <c r="D142" s="15"/>
      <c r="E142" s="74">
        <f>E143</f>
        <v>700</v>
      </c>
      <c r="F142" s="74">
        <f t="shared" ref="F142" si="49">F144</f>
        <v>0</v>
      </c>
      <c r="G142" s="26">
        <f>G144</f>
        <v>0</v>
      </c>
    </row>
    <row r="143" spans="1:7" ht="30" x14ac:dyDescent="0.2">
      <c r="A143" s="72" t="s">
        <v>250</v>
      </c>
      <c r="B143" s="15" t="s">
        <v>244</v>
      </c>
      <c r="C143" s="9"/>
      <c r="D143" s="15"/>
      <c r="E143" s="83">
        <f>E144</f>
        <v>700</v>
      </c>
      <c r="F143" s="83">
        <f t="shared" ref="F143:G143" si="50">F144</f>
        <v>0</v>
      </c>
      <c r="G143" s="33">
        <f t="shared" si="50"/>
        <v>0</v>
      </c>
    </row>
    <row r="144" spans="1:7" ht="15" x14ac:dyDescent="0.2">
      <c r="A144" s="42" t="s">
        <v>251</v>
      </c>
      <c r="B144" s="17" t="s">
        <v>245</v>
      </c>
      <c r="C144" s="20"/>
      <c r="D144" s="17"/>
      <c r="E144" s="65">
        <f t="shared" ref="E144:F145" si="51">E145</f>
        <v>700</v>
      </c>
      <c r="F144" s="65">
        <f t="shared" si="51"/>
        <v>0</v>
      </c>
      <c r="G144" s="34">
        <f>G145</f>
        <v>0</v>
      </c>
    </row>
    <row r="145" spans="1:7" ht="30" x14ac:dyDescent="0.2">
      <c r="A145" s="3" t="s">
        <v>24</v>
      </c>
      <c r="B145" s="7" t="s">
        <v>245</v>
      </c>
      <c r="C145" s="7" t="s">
        <v>25</v>
      </c>
      <c r="D145" s="7"/>
      <c r="E145" s="84">
        <f t="shared" si="51"/>
        <v>700</v>
      </c>
      <c r="F145" s="84">
        <f t="shared" si="51"/>
        <v>0</v>
      </c>
      <c r="G145" s="12">
        <f>G146</f>
        <v>0</v>
      </c>
    </row>
    <row r="146" spans="1:7" ht="15" x14ac:dyDescent="0.2">
      <c r="A146" s="4" t="s">
        <v>157</v>
      </c>
      <c r="B146" s="8" t="s">
        <v>245</v>
      </c>
      <c r="C146" s="8" t="s">
        <v>25</v>
      </c>
      <c r="D146" s="8" t="s">
        <v>158</v>
      </c>
      <c r="E146" s="78">
        <v>700</v>
      </c>
      <c r="F146" s="78">
        <v>0</v>
      </c>
      <c r="G146" s="13">
        <v>0</v>
      </c>
    </row>
    <row r="147" spans="1:7" ht="31.5" customHeight="1" x14ac:dyDescent="0.2">
      <c r="A147" s="81" t="s">
        <v>149</v>
      </c>
      <c r="B147" s="15" t="s">
        <v>150</v>
      </c>
      <c r="C147" s="39"/>
      <c r="D147" s="15"/>
      <c r="E147" s="74">
        <f>E148</f>
        <v>58512.2</v>
      </c>
      <c r="F147" s="74">
        <f t="shared" ref="F147" si="52">F149</f>
        <v>0</v>
      </c>
      <c r="G147" s="26">
        <f>G149</f>
        <v>0</v>
      </c>
    </row>
    <row r="148" spans="1:7" ht="50.25" customHeight="1" x14ac:dyDescent="0.2">
      <c r="A148" s="72" t="s">
        <v>151</v>
      </c>
      <c r="B148" s="15" t="s">
        <v>152</v>
      </c>
      <c r="C148" s="9"/>
      <c r="D148" s="15"/>
      <c r="E148" s="83">
        <f>E149</f>
        <v>58512.2</v>
      </c>
      <c r="F148" s="83">
        <f t="shared" ref="F148:G148" si="53">F149</f>
        <v>0</v>
      </c>
      <c r="G148" s="33">
        <f t="shared" si="53"/>
        <v>0</v>
      </c>
    </row>
    <row r="149" spans="1:7" ht="56.25" customHeight="1" x14ac:dyDescent="0.2">
      <c r="A149" s="42" t="s">
        <v>153</v>
      </c>
      <c r="B149" s="17" t="s">
        <v>154</v>
      </c>
      <c r="C149" s="20"/>
      <c r="D149" s="17"/>
      <c r="E149" s="65">
        <f t="shared" ref="E149:F150" si="54">E150</f>
        <v>58512.2</v>
      </c>
      <c r="F149" s="65">
        <f t="shared" si="54"/>
        <v>0</v>
      </c>
      <c r="G149" s="34">
        <f>G150</f>
        <v>0</v>
      </c>
    </row>
    <row r="150" spans="1:7" ht="31.5" customHeight="1" x14ac:dyDescent="0.2">
      <c r="A150" s="3" t="s">
        <v>155</v>
      </c>
      <c r="B150" s="7" t="s">
        <v>154</v>
      </c>
      <c r="C150" s="7" t="s">
        <v>156</v>
      </c>
      <c r="D150" s="7"/>
      <c r="E150" s="84">
        <f t="shared" si="54"/>
        <v>58512.2</v>
      </c>
      <c r="F150" s="84">
        <f t="shared" si="54"/>
        <v>0</v>
      </c>
      <c r="G150" s="12">
        <f>G151</f>
        <v>0</v>
      </c>
    </row>
    <row r="151" spans="1:7" ht="24.75" customHeight="1" x14ac:dyDescent="0.2">
      <c r="A151" s="4" t="s">
        <v>157</v>
      </c>
      <c r="B151" s="8" t="s">
        <v>154</v>
      </c>
      <c r="C151" s="8" t="s">
        <v>156</v>
      </c>
      <c r="D151" s="8" t="s">
        <v>158</v>
      </c>
      <c r="E151" s="78">
        <f>47764.2-376+11124</f>
        <v>58512.2</v>
      </c>
      <c r="F151" s="78">
        <v>0</v>
      </c>
      <c r="G151" s="13">
        <v>0</v>
      </c>
    </row>
    <row r="152" spans="1:7" ht="57.75" customHeight="1" x14ac:dyDescent="0.2">
      <c r="A152" s="81" t="s">
        <v>159</v>
      </c>
      <c r="B152" s="15" t="s">
        <v>160</v>
      </c>
      <c r="C152" s="39"/>
      <c r="D152" s="15"/>
      <c r="E152" s="74">
        <f>E158+E153</f>
        <v>18843.900000000001</v>
      </c>
      <c r="F152" s="74">
        <f>F158</f>
        <v>0</v>
      </c>
      <c r="G152" s="26">
        <f>G158</f>
        <v>0</v>
      </c>
    </row>
    <row r="153" spans="1:7" ht="15" x14ac:dyDescent="0.2">
      <c r="A153" s="126" t="s">
        <v>238</v>
      </c>
      <c r="B153" s="15" t="s">
        <v>236</v>
      </c>
      <c r="C153" s="41"/>
      <c r="D153" s="15"/>
      <c r="E153" s="83">
        <f t="shared" ref="E153:G153" si="55">E155</f>
        <v>10990</v>
      </c>
      <c r="F153" s="83">
        <f t="shared" si="55"/>
        <v>0</v>
      </c>
      <c r="G153" s="33">
        <f t="shared" si="55"/>
        <v>0</v>
      </c>
    </row>
    <row r="154" spans="1:7" ht="15" x14ac:dyDescent="0.2">
      <c r="A154" s="126" t="s">
        <v>239</v>
      </c>
      <c r="B154" s="15" t="s">
        <v>237</v>
      </c>
      <c r="C154" s="9"/>
      <c r="D154" s="15"/>
      <c r="E154" s="83">
        <f t="shared" ref="E154:G154" si="56">E156</f>
        <v>10990</v>
      </c>
      <c r="F154" s="83">
        <f t="shared" si="56"/>
        <v>0</v>
      </c>
      <c r="G154" s="33">
        <f t="shared" si="56"/>
        <v>0</v>
      </c>
    </row>
    <row r="155" spans="1:7" ht="15" x14ac:dyDescent="0.2">
      <c r="A155" s="127" t="s">
        <v>240</v>
      </c>
      <c r="B155" s="17" t="s">
        <v>235</v>
      </c>
      <c r="C155" s="20"/>
      <c r="D155" s="17"/>
      <c r="E155" s="65">
        <f>E156</f>
        <v>10990</v>
      </c>
      <c r="F155" s="65">
        <f t="shared" ref="F155:G156" si="57">F156</f>
        <v>0</v>
      </c>
      <c r="G155" s="34">
        <f t="shared" si="57"/>
        <v>0</v>
      </c>
    </row>
    <row r="156" spans="1:7" ht="30" x14ac:dyDescent="0.2">
      <c r="A156" s="3" t="s">
        <v>24</v>
      </c>
      <c r="B156" s="7" t="s">
        <v>235</v>
      </c>
      <c r="C156" s="7" t="s">
        <v>25</v>
      </c>
      <c r="D156" s="7"/>
      <c r="E156" s="84">
        <f>E157</f>
        <v>10990</v>
      </c>
      <c r="F156" s="84">
        <f t="shared" si="57"/>
        <v>0</v>
      </c>
      <c r="G156" s="12">
        <f t="shared" si="57"/>
        <v>0</v>
      </c>
    </row>
    <row r="157" spans="1:7" ht="15" x14ac:dyDescent="0.2">
      <c r="A157" s="4" t="s">
        <v>26</v>
      </c>
      <c r="B157" s="7" t="s">
        <v>235</v>
      </c>
      <c r="C157" s="8" t="s">
        <v>25</v>
      </c>
      <c r="D157" s="8" t="s">
        <v>27</v>
      </c>
      <c r="E157" s="78">
        <v>10990</v>
      </c>
      <c r="F157" s="78">
        <v>0</v>
      </c>
      <c r="G157" s="13">
        <v>0</v>
      </c>
    </row>
    <row r="158" spans="1:7" ht="24.75" customHeight="1" x14ac:dyDescent="0.2">
      <c r="A158" s="107" t="s">
        <v>149</v>
      </c>
      <c r="B158" s="15" t="s">
        <v>161</v>
      </c>
      <c r="C158" s="41"/>
      <c r="D158" s="15"/>
      <c r="E158" s="83">
        <f t="shared" ref="E158:G159" si="58">E160</f>
        <v>7853.9</v>
      </c>
      <c r="F158" s="83">
        <f t="shared" si="58"/>
        <v>0</v>
      </c>
      <c r="G158" s="33">
        <f t="shared" si="58"/>
        <v>0</v>
      </c>
    </row>
    <row r="159" spans="1:7" ht="35.25" customHeight="1" x14ac:dyDescent="0.2">
      <c r="A159" s="107" t="s">
        <v>162</v>
      </c>
      <c r="B159" s="15" t="s">
        <v>163</v>
      </c>
      <c r="C159" s="9"/>
      <c r="D159" s="15"/>
      <c r="E159" s="83">
        <f t="shared" si="58"/>
        <v>7853.9</v>
      </c>
      <c r="F159" s="83">
        <f t="shared" si="58"/>
        <v>0</v>
      </c>
      <c r="G159" s="33">
        <f t="shared" si="58"/>
        <v>0</v>
      </c>
    </row>
    <row r="160" spans="1:7" ht="36" customHeight="1" x14ac:dyDescent="0.2">
      <c r="A160" s="42" t="s">
        <v>164</v>
      </c>
      <c r="B160" s="17" t="s">
        <v>165</v>
      </c>
      <c r="C160" s="20"/>
      <c r="D160" s="17"/>
      <c r="E160" s="65">
        <f>E161</f>
        <v>7853.9</v>
      </c>
      <c r="F160" s="65">
        <f t="shared" ref="F160:G161" si="59">F161</f>
        <v>0</v>
      </c>
      <c r="G160" s="34">
        <f t="shared" si="59"/>
        <v>0</v>
      </c>
    </row>
    <row r="161" spans="1:7" ht="42.75" customHeight="1" x14ac:dyDescent="0.2">
      <c r="A161" s="3" t="s">
        <v>24</v>
      </c>
      <c r="B161" s="7" t="s">
        <v>165</v>
      </c>
      <c r="C161" s="7" t="s">
        <v>25</v>
      </c>
      <c r="D161" s="7"/>
      <c r="E161" s="84">
        <f>E162</f>
        <v>7853.9</v>
      </c>
      <c r="F161" s="84">
        <f t="shared" si="59"/>
        <v>0</v>
      </c>
      <c r="G161" s="12">
        <f t="shared" si="59"/>
        <v>0</v>
      </c>
    </row>
    <row r="162" spans="1:7" ht="24.75" customHeight="1" x14ac:dyDescent="0.2">
      <c r="A162" s="4" t="s">
        <v>26</v>
      </c>
      <c r="B162" s="7" t="s">
        <v>165</v>
      </c>
      <c r="C162" s="8" t="s">
        <v>25</v>
      </c>
      <c r="D162" s="8" t="s">
        <v>27</v>
      </c>
      <c r="E162" s="78">
        <v>7853.9</v>
      </c>
      <c r="F162" s="78">
        <v>0</v>
      </c>
      <c r="G162" s="13">
        <v>0</v>
      </c>
    </row>
    <row r="163" spans="1:7" ht="51.75" customHeight="1" x14ac:dyDescent="0.2">
      <c r="A163" s="81" t="s">
        <v>166</v>
      </c>
      <c r="B163" s="15" t="s">
        <v>167</v>
      </c>
      <c r="C163" s="39"/>
      <c r="D163" s="15"/>
      <c r="E163" s="74">
        <f>E165</f>
        <v>30</v>
      </c>
      <c r="F163" s="74">
        <f>F165</f>
        <v>30</v>
      </c>
      <c r="G163" s="26">
        <f>G165</f>
        <v>30</v>
      </c>
    </row>
    <row r="164" spans="1:7" ht="22.5" customHeight="1" x14ac:dyDescent="0.2">
      <c r="A164" s="85" t="s">
        <v>18</v>
      </c>
      <c r="B164" s="15" t="s">
        <v>168</v>
      </c>
      <c r="C164" s="39"/>
      <c r="D164" s="15"/>
      <c r="E164" s="74">
        <f>E167</f>
        <v>30</v>
      </c>
      <c r="F164" s="74">
        <f>F167</f>
        <v>30</v>
      </c>
      <c r="G164" s="26">
        <f>G167</f>
        <v>30</v>
      </c>
    </row>
    <row r="165" spans="1:7" ht="54" customHeight="1" x14ac:dyDescent="0.2">
      <c r="A165" s="81" t="s">
        <v>169</v>
      </c>
      <c r="B165" s="14" t="s">
        <v>170</v>
      </c>
      <c r="C165" s="41"/>
      <c r="D165" s="14"/>
      <c r="E165" s="74">
        <f>E167</f>
        <v>30</v>
      </c>
      <c r="F165" s="74">
        <f>F167</f>
        <v>30</v>
      </c>
      <c r="G165" s="26">
        <f>G167</f>
        <v>30</v>
      </c>
    </row>
    <row r="166" spans="1:7" ht="27.75" customHeight="1" x14ac:dyDescent="0.2">
      <c r="A166" s="29" t="s">
        <v>171</v>
      </c>
      <c r="B166" s="30" t="s">
        <v>172</v>
      </c>
      <c r="C166" s="30"/>
      <c r="D166" s="30"/>
      <c r="E166" s="75">
        <f t="shared" ref="E166:F167" si="60">E167</f>
        <v>30</v>
      </c>
      <c r="F166" s="75">
        <f t="shared" si="60"/>
        <v>30</v>
      </c>
      <c r="G166" s="31">
        <f>G167</f>
        <v>30</v>
      </c>
    </row>
    <row r="167" spans="1:7" ht="36.75" customHeight="1" x14ac:dyDescent="0.2">
      <c r="A167" s="3" t="s">
        <v>24</v>
      </c>
      <c r="B167" s="7" t="s">
        <v>172</v>
      </c>
      <c r="C167" s="7" t="s">
        <v>25</v>
      </c>
      <c r="D167" s="7"/>
      <c r="E167" s="84">
        <f t="shared" si="60"/>
        <v>30</v>
      </c>
      <c r="F167" s="84">
        <f t="shared" si="60"/>
        <v>30</v>
      </c>
      <c r="G167" s="12">
        <f>G168</f>
        <v>30</v>
      </c>
    </row>
    <row r="168" spans="1:7" ht="22.5" customHeight="1" x14ac:dyDescent="0.2">
      <c r="A168" s="4" t="s">
        <v>173</v>
      </c>
      <c r="B168" s="8" t="s">
        <v>172</v>
      </c>
      <c r="C168" s="8" t="s">
        <v>25</v>
      </c>
      <c r="D168" s="8" t="s">
        <v>174</v>
      </c>
      <c r="E168" s="78">
        <v>30</v>
      </c>
      <c r="F168" s="78">
        <v>30</v>
      </c>
      <c r="G168" s="13">
        <v>30</v>
      </c>
    </row>
    <row r="169" spans="1:7" ht="39.75" customHeight="1" x14ac:dyDescent="0.2">
      <c r="A169" s="103" t="s">
        <v>175</v>
      </c>
      <c r="B169" s="15" t="s">
        <v>176</v>
      </c>
      <c r="C169" s="15"/>
      <c r="D169" s="15"/>
      <c r="E169" s="108">
        <f t="shared" ref="E169:G169" si="61">E170</f>
        <v>9328.2000000000007</v>
      </c>
      <c r="F169" s="108">
        <f t="shared" si="61"/>
        <v>3156.3</v>
      </c>
      <c r="G169" s="108">
        <f t="shared" si="61"/>
        <v>3154.6</v>
      </c>
    </row>
    <row r="170" spans="1:7" ht="24.75" customHeight="1" x14ac:dyDescent="0.2">
      <c r="A170" s="103" t="s">
        <v>177</v>
      </c>
      <c r="B170" s="14" t="s">
        <v>178</v>
      </c>
      <c r="C170" s="14"/>
      <c r="D170" s="14"/>
      <c r="E170" s="73">
        <f>E171+E177+E183+E186+E192+E195+E204+E201+E207+E215+E218+E221+E226+E229+E180+E198+E174+E189+E212</f>
        <v>9328.2000000000007</v>
      </c>
      <c r="F170" s="73">
        <f t="shared" ref="F170:G170" si="62">F171+F177+F183+F186+F192+F195+F204+F201+F207+F215+F218+F221+F226+F229+F180+F198+F174</f>
        <v>3156.3</v>
      </c>
      <c r="G170" s="73">
        <f t="shared" si="62"/>
        <v>3154.6</v>
      </c>
    </row>
    <row r="171" spans="1:7" ht="37.5" customHeight="1" x14ac:dyDescent="0.2">
      <c r="A171" s="42" t="s">
        <v>179</v>
      </c>
      <c r="B171" s="17" t="s">
        <v>180</v>
      </c>
      <c r="C171" s="20"/>
      <c r="D171" s="17"/>
      <c r="E171" s="109">
        <f t="shared" ref="E171:F172" si="63">E172</f>
        <v>610.79999999999995</v>
      </c>
      <c r="F171" s="109">
        <f t="shared" si="63"/>
        <v>635.20000000000005</v>
      </c>
      <c r="G171" s="110">
        <f>G172</f>
        <v>660.6</v>
      </c>
    </row>
    <row r="172" spans="1:7" ht="27" customHeight="1" x14ac:dyDescent="0.2">
      <c r="A172" s="40" t="s">
        <v>181</v>
      </c>
      <c r="B172" s="43" t="s">
        <v>180</v>
      </c>
      <c r="C172" s="7" t="s">
        <v>182</v>
      </c>
      <c r="D172" s="43"/>
      <c r="E172" s="94">
        <f t="shared" si="63"/>
        <v>610.79999999999995</v>
      </c>
      <c r="F172" s="94">
        <f t="shared" si="63"/>
        <v>635.20000000000005</v>
      </c>
      <c r="G172" s="95">
        <f>G173</f>
        <v>660.6</v>
      </c>
    </row>
    <row r="173" spans="1:7" ht="36" customHeight="1" x14ac:dyDescent="0.2">
      <c r="A173" s="4" t="s">
        <v>183</v>
      </c>
      <c r="B173" s="44" t="s">
        <v>180</v>
      </c>
      <c r="C173" s="8" t="s">
        <v>182</v>
      </c>
      <c r="D173" s="44" t="s">
        <v>184</v>
      </c>
      <c r="E173" s="96">
        <v>610.79999999999995</v>
      </c>
      <c r="F173" s="96">
        <v>635.20000000000005</v>
      </c>
      <c r="G173" s="97">
        <v>660.6</v>
      </c>
    </row>
    <row r="174" spans="1:7" ht="36" customHeight="1" x14ac:dyDescent="0.2">
      <c r="A174" s="42" t="s">
        <v>185</v>
      </c>
      <c r="B174" s="17" t="s">
        <v>186</v>
      </c>
      <c r="C174" s="17"/>
      <c r="D174" s="17"/>
      <c r="E174" s="65">
        <f t="shared" ref="E174:G175" si="64">E175</f>
        <v>320</v>
      </c>
      <c r="F174" s="65">
        <f t="shared" si="64"/>
        <v>0</v>
      </c>
      <c r="G174" s="34">
        <f t="shared" si="64"/>
        <v>0</v>
      </c>
    </row>
    <row r="175" spans="1:7" ht="36" customHeight="1" x14ac:dyDescent="0.2">
      <c r="A175" s="3" t="s">
        <v>187</v>
      </c>
      <c r="B175" s="45" t="s">
        <v>186</v>
      </c>
      <c r="C175" s="45" t="s">
        <v>188</v>
      </c>
      <c r="D175" s="45"/>
      <c r="E175" s="66">
        <f t="shared" si="64"/>
        <v>320</v>
      </c>
      <c r="F175" s="66">
        <f t="shared" si="64"/>
        <v>0</v>
      </c>
      <c r="G175" s="49">
        <f t="shared" si="64"/>
        <v>0</v>
      </c>
    </row>
    <row r="176" spans="1:7" ht="36" customHeight="1" x14ac:dyDescent="0.2">
      <c r="A176" s="4" t="s">
        <v>189</v>
      </c>
      <c r="B176" s="64" t="s">
        <v>186</v>
      </c>
      <c r="C176" s="64" t="s">
        <v>188</v>
      </c>
      <c r="D176" s="64" t="s">
        <v>190</v>
      </c>
      <c r="E176" s="67">
        <v>320</v>
      </c>
      <c r="F176" s="67">
        <v>0</v>
      </c>
      <c r="G176" s="68">
        <v>0</v>
      </c>
    </row>
    <row r="177" spans="1:7" ht="27.75" customHeight="1" x14ac:dyDescent="0.2">
      <c r="A177" s="42" t="s">
        <v>191</v>
      </c>
      <c r="B177" s="17" t="s">
        <v>192</v>
      </c>
      <c r="C177" s="20"/>
      <c r="D177" s="17"/>
      <c r="E177" s="111">
        <f t="shared" ref="E177:F178" si="65">E178</f>
        <v>69</v>
      </c>
      <c r="F177" s="111">
        <f t="shared" si="65"/>
        <v>69</v>
      </c>
      <c r="G177" s="112">
        <f>G178</f>
        <v>69</v>
      </c>
    </row>
    <row r="178" spans="1:7" ht="36" customHeight="1" x14ac:dyDescent="0.2">
      <c r="A178" s="40" t="s">
        <v>181</v>
      </c>
      <c r="B178" s="7" t="s">
        <v>192</v>
      </c>
      <c r="C178" s="7" t="s">
        <v>182</v>
      </c>
      <c r="D178" s="7"/>
      <c r="E178" s="84">
        <f t="shared" si="65"/>
        <v>69</v>
      </c>
      <c r="F178" s="84">
        <f t="shared" si="65"/>
        <v>69</v>
      </c>
      <c r="G178" s="12">
        <f>G179</f>
        <v>69</v>
      </c>
    </row>
    <row r="179" spans="1:7" ht="36" customHeight="1" x14ac:dyDescent="0.2">
      <c r="A179" s="4" t="s">
        <v>193</v>
      </c>
      <c r="B179" s="8" t="s">
        <v>192</v>
      </c>
      <c r="C179" s="8" t="s">
        <v>182</v>
      </c>
      <c r="D179" s="8" t="s">
        <v>194</v>
      </c>
      <c r="E179" s="78">
        <v>69</v>
      </c>
      <c r="F179" s="78">
        <v>69</v>
      </c>
      <c r="G179" s="13">
        <v>69</v>
      </c>
    </row>
    <row r="180" spans="1:7" ht="30" customHeight="1" x14ac:dyDescent="0.2">
      <c r="A180" s="42" t="s">
        <v>195</v>
      </c>
      <c r="B180" s="17" t="s">
        <v>196</v>
      </c>
      <c r="C180" s="20"/>
      <c r="D180" s="17"/>
      <c r="E180" s="111">
        <f t="shared" ref="E180:F181" si="66">E181</f>
        <v>44.8</v>
      </c>
      <c r="F180" s="111">
        <f t="shared" si="66"/>
        <v>44.8</v>
      </c>
      <c r="G180" s="112">
        <f>G181</f>
        <v>44.8</v>
      </c>
    </row>
    <row r="181" spans="1:7" ht="30" customHeight="1" x14ac:dyDescent="0.2">
      <c r="A181" s="40" t="s">
        <v>181</v>
      </c>
      <c r="B181" s="7" t="s">
        <v>196</v>
      </c>
      <c r="C181" s="7" t="s">
        <v>182</v>
      </c>
      <c r="D181" s="7"/>
      <c r="E181" s="84">
        <f t="shared" si="66"/>
        <v>44.8</v>
      </c>
      <c r="F181" s="84">
        <f t="shared" si="66"/>
        <v>44.8</v>
      </c>
      <c r="G181" s="12">
        <f>G182</f>
        <v>44.8</v>
      </c>
    </row>
    <row r="182" spans="1:7" ht="30.75" customHeight="1" x14ac:dyDescent="0.2">
      <c r="A182" s="4" t="s">
        <v>193</v>
      </c>
      <c r="B182" s="8" t="s">
        <v>196</v>
      </c>
      <c r="C182" s="8" t="s">
        <v>182</v>
      </c>
      <c r="D182" s="8" t="s">
        <v>194</v>
      </c>
      <c r="E182" s="78">
        <v>44.8</v>
      </c>
      <c r="F182" s="78">
        <v>44.8</v>
      </c>
      <c r="G182" s="13">
        <v>44.8</v>
      </c>
    </row>
    <row r="183" spans="1:7" ht="18" customHeight="1" x14ac:dyDescent="0.2">
      <c r="A183" s="113" t="s">
        <v>197</v>
      </c>
      <c r="B183" s="6" t="s">
        <v>198</v>
      </c>
      <c r="C183" s="6"/>
      <c r="D183" s="6"/>
      <c r="E183" s="114">
        <f t="shared" ref="E183:F184" si="67">E184</f>
        <v>350</v>
      </c>
      <c r="F183" s="114">
        <f t="shared" si="67"/>
        <v>350</v>
      </c>
      <c r="G183" s="115">
        <f>G184</f>
        <v>350</v>
      </c>
    </row>
    <row r="184" spans="1:7" ht="34.5" customHeight="1" x14ac:dyDescent="0.2">
      <c r="A184" s="40" t="s">
        <v>103</v>
      </c>
      <c r="B184" s="7" t="s">
        <v>198</v>
      </c>
      <c r="C184" s="7" t="s">
        <v>104</v>
      </c>
      <c r="D184" s="7"/>
      <c r="E184" s="84">
        <f t="shared" si="67"/>
        <v>350</v>
      </c>
      <c r="F184" s="84">
        <f t="shared" si="67"/>
        <v>350</v>
      </c>
      <c r="G184" s="12">
        <f>G185</f>
        <v>350</v>
      </c>
    </row>
    <row r="185" spans="1:7" ht="34.5" customHeight="1" x14ac:dyDescent="0.2">
      <c r="A185" s="4" t="s">
        <v>199</v>
      </c>
      <c r="B185" s="8" t="s">
        <v>198</v>
      </c>
      <c r="C185" s="8" t="s">
        <v>104</v>
      </c>
      <c r="D185" s="8" t="s">
        <v>200</v>
      </c>
      <c r="E185" s="78">
        <v>350</v>
      </c>
      <c r="F185" s="78">
        <v>350</v>
      </c>
      <c r="G185" s="13">
        <v>350</v>
      </c>
    </row>
    <row r="186" spans="1:7" ht="15" x14ac:dyDescent="0.2">
      <c r="A186" s="42" t="s">
        <v>201</v>
      </c>
      <c r="B186" s="17" t="s">
        <v>202</v>
      </c>
      <c r="C186" s="17"/>
      <c r="D186" s="17"/>
      <c r="E186" s="65">
        <f t="shared" ref="E186:F190" si="68">E187</f>
        <v>30</v>
      </c>
      <c r="F186" s="65">
        <f t="shared" si="68"/>
        <v>35</v>
      </c>
      <c r="G186" s="34">
        <f>G187</f>
        <v>35</v>
      </c>
    </row>
    <row r="187" spans="1:7" ht="30" x14ac:dyDescent="0.2">
      <c r="A187" s="3" t="s">
        <v>24</v>
      </c>
      <c r="B187" s="7" t="s">
        <v>202</v>
      </c>
      <c r="C187" s="7" t="s">
        <v>25</v>
      </c>
      <c r="D187" s="7"/>
      <c r="E187" s="84">
        <f t="shared" si="68"/>
        <v>30</v>
      </c>
      <c r="F187" s="84">
        <f t="shared" si="68"/>
        <v>35</v>
      </c>
      <c r="G187" s="12">
        <f>G188</f>
        <v>35</v>
      </c>
    </row>
    <row r="188" spans="1:7" ht="27.75" customHeight="1" x14ac:dyDescent="0.2">
      <c r="A188" s="4" t="s">
        <v>193</v>
      </c>
      <c r="B188" s="8" t="s">
        <v>202</v>
      </c>
      <c r="C188" s="8" t="s">
        <v>25</v>
      </c>
      <c r="D188" s="8" t="s">
        <v>194</v>
      </c>
      <c r="E188" s="78">
        <v>30</v>
      </c>
      <c r="F188" s="78">
        <v>35</v>
      </c>
      <c r="G188" s="13">
        <v>35</v>
      </c>
    </row>
    <row r="189" spans="1:7" ht="27.75" customHeight="1" x14ac:dyDescent="0.2">
      <c r="A189" s="42" t="s">
        <v>242</v>
      </c>
      <c r="B189" s="17" t="s">
        <v>241</v>
      </c>
      <c r="C189" s="17"/>
      <c r="D189" s="17"/>
      <c r="E189" s="65">
        <f t="shared" si="68"/>
        <v>20</v>
      </c>
      <c r="F189" s="65">
        <f t="shared" si="68"/>
        <v>0</v>
      </c>
      <c r="G189" s="34">
        <f>G190</f>
        <v>0</v>
      </c>
    </row>
    <row r="190" spans="1:7" ht="27.75" customHeight="1" x14ac:dyDescent="0.2">
      <c r="A190" s="3" t="s">
        <v>24</v>
      </c>
      <c r="B190" s="7" t="s">
        <v>241</v>
      </c>
      <c r="C190" s="7" t="s">
        <v>25</v>
      </c>
      <c r="D190" s="7"/>
      <c r="E190" s="84">
        <f t="shared" si="68"/>
        <v>20</v>
      </c>
      <c r="F190" s="84">
        <f t="shared" si="68"/>
        <v>0</v>
      </c>
      <c r="G190" s="12">
        <f>G191</f>
        <v>0</v>
      </c>
    </row>
    <row r="191" spans="1:7" ht="27.75" customHeight="1" x14ac:dyDescent="0.2">
      <c r="A191" s="4" t="s">
        <v>193</v>
      </c>
      <c r="B191" s="8" t="s">
        <v>241</v>
      </c>
      <c r="C191" s="8" t="s">
        <v>25</v>
      </c>
      <c r="D191" s="8" t="s">
        <v>194</v>
      </c>
      <c r="E191" s="78">
        <v>20</v>
      </c>
      <c r="F191" s="78">
        <v>0</v>
      </c>
      <c r="G191" s="13">
        <v>0</v>
      </c>
    </row>
    <row r="192" spans="1:7" ht="36" customHeight="1" x14ac:dyDescent="0.2">
      <c r="A192" s="42" t="s">
        <v>203</v>
      </c>
      <c r="B192" s="17" t="s">
        <v>204</v>
      </c>
      <c r="C192" s="17"/>
      <c r="D192" s="17"/>
      <c r="E192" s="65">
        <f t="shared" ref="E192:F193" si="69">E193</f>
        <v>1100</v>
      </c>
      <c r="F192" s="65">
        <f t="shared" si="69"/>
        <v>0</v>
      </c>
      <c r="G192" s="34">
        <f>G193</f>
        <v>0</v>
      </c>
    </row>
    <row r="193" spans="1:7" ht="27.75" customHeight="1" x14ac:dyDescent="0.2">
      <c r="A193" s="3" t="s">
        <v>24</v>
      </c>
      <c r="B193" s="7" t="s">
        <v>204</v>
      </c>
      <c r="C193" s="7" t="s">
        <v>25</v>
      </c>
      <c r="D193" s="7"/>
      <c r="E193" s="66">
        <f t="shared" si="69"/>
        <v>1100</v>
      </c>
      <c r="F193" s="66">
        <f t="shared" si="69"/>
        <v>0</v>
      </c>
      <c r="G193" s="49">
        <f>G194</f>
        <v>0</v>
      </c>
    </row>
    <row r="194" spans="1:7" ht="27.75" customHeight="1" x14ac:dyDescent="0.2">
      <c r="A194" s="4" t="s">
        <v>90</v>
      </c>
      <c r="B194" s="8" t="s">
        <v>204</v>
      </c>
      <c r="C194" s="8" t="s">
        <v>25</v>
      </c>
      <c r="D194" s="8" t="s">
        <v>205</v>
      </c>
      <c r="E194" s="67">
        <f>500+100+500</f>
        <v>1100</v>
      </c>
      <c r="F194" s="67">
        <v>0</v>
      </c>
      <c r="G194" s="68">
        <v>0</v>
      </c>
    </row>
    <row r="195" spans="1:7" ht="27.75" customHeight="1" x14ac:dyDescent="0.2">
      <c r="A195" s="42" t="s">
        <v>206</v>
      </c>
      <c r="B195" s="17" t="s">
        <v>207</v>
      </c>
      <c r="C195" s="20"/>
      <c r="D195" s="17"/>
      <c r="E195" s="111">
        <f t="shared" ref="E195:F196" si="70">E196</f>
        <v>100</v>
      </c>
      <c r="F195" s="111">
        <f t="shared" si="70"/>
        <v>100</v>
      </c>
      <c r="G195" s="112">
        <f>G196</f>
        <v>100</v>
      </c>
    </row>
    <row r="196" spans="1:7" ht="27.75" customHeight="1" x14ac:dyDescent="0.2">
      <c r="A196" s="3" t="s">
        <v>24</v>
      </c>
      <c r="B196" s="7" t="s">
        <v>207</v>
      </c>
      <c r="C196" s="7" t="s">
        <v>25</v>
      </c>
      <c r="D196" s="7"/>
      <c r="E196" s="84">
        <f t="shared" si="70"/>
        <v>100</v>
      </c>
      <c r="F196" s="84">
        <f t="shared" si="70"/>
        <v>100</v>
      </c>
      <c r="G196" s="12">
        <f>G197</f>
        <v>100</v>
      </c>
    </row>
    <row r="197" spans="1:7" ht="27.75" customHeight="1" x14ac:dyDescent="0.2">
      <c r="A197" s="4" t="s">
        <v>193</v>
      </c>
      <c r="B197" s="8" t="s">
        <v>207</v>
      </c>
      <c r="C197" s="8" t="s">
        <v>25</v>
      </c>
      <c r="D197" s="8" t="s">
        <v>194</v>
      </c>
      <c r="E197" s="78">
        <v>100</v>
      </c>
      <c r="F197" s="78">
        <v>100</v>
      </c>
      <c r="G197" s="13">
        <v>100</v>
      </c>
    </row>
    <row r="198" spans="1:7" ht="30" customHeight="1" x14ac:dyDescent="0.2">
      <c r="A198" s="42" t="s">
        <v>208</v>
      </c>
      <c r="B198" s="17" t="s">
        <v>209</v>
      </c>
      <c r="C198" s="20"/>
      <c r="D198" s="17"/>
      <c r="E198" s="111">
        <f t="shared" ref="E198:F199" si="71">E199</f>
        <v>100</v>
      </c>
      <c r="F198" s="111">
        <f t="shared" si="71"/>
        <v>80.599999999999994</v>
      </c>
      <c r="G198" s="112">
        <f>G199</f>
        <v>0</v>
      </c>
    </row>
    <row r="199" spans="1:7" ht="30" x14ac:dyDescent="0.2">
      <c r="A199" s="3" t="s">
        <v>24</v>
      </c>
      <c r="B199" s="7" t="s">
        <v>209</v>
      </c>
      <c r="C199" s="7" t="s">
        <v>25</v>
      </c>
      <c r="D199" s="7"/>
      <c r="E199" s="84">
        <f t="shared" si="71"/>
        <v>100</v>
      </c>
      <c r="F199" s="84">
        <f t="shared" si="71"/>
        <v>80.599999999999994</v>
      </c>
      <c r="G199" s="12">
        <f>G200</f>
        <v>0</v>
      </c>
    </row>
    <row r="200" spans="1:7" ht="26.25" customHeight="1" x14ac:dyDescent="0.2">
      <c r="A200" s="4" t="s">
        <v>90</v>
      </c>
      <c r="B200" s="8" t="s">
        <v>209</v>
      </c>
      <c r="C200" s="8" t="s">
        <v>25</v>
      </c>
      <c r="D200" s="8" t="s">
        <v>205</v>
      </c>
      <c r="E200" s="78">
        <f>100+200-200</f>
        <v>100</v>
      </c>
      <c r="F200" s="78">
        <v>80.599999999999994</v>
      </c>
      <c r="G200" s="13">
        <v>0</v>
      </c>
    </row>
    <row r="201" spans="1:7" ht="20.25" customHeight="1" x14ac:dyDescent="0.2">
      <c r="A201" s="42" t="s">
        <v>210</v>
      </c>
      <c r="B201" s="46" t="s">
        <v>211</v>
      </c>
      <c r="C201" s="20"/>
      <c r="D201" s="17"/>
      <c r="E201" s="65">
        <f t="shared" ref="E201:F202" si="72">E202</f>
        <v>50</v>
      </c>
      <c r="F201" s="65">
        <f t="shared" si="72"/>
        <v>100</v>
      </c>
      <c r="G201" s="34">
        <f>G202</f>
        <v>100</v>
      </c>
    </row>
    <row r="202" spans="1:7" ht="30" x14ac:dyDescent="0.2">
      <c r="A202" s="3" t="s">
        <v>24</v>
      </c>
      <c r="B202" s="7" t="s">
        <v>211</v>
      </c>
      <c r="C202" s="7" t="s">
        <v>25</v>
      </c>
      <c r="D202" s="7"/>
      <c r="E202" s="84">
        <f t="shared" si="72"/>
        <v>50</v>
      </c>
      <c r="F202" s="84">
        <f t="shared" si="72"/>
        <v>100</v>
      </c>
      <c r="G202" s="12">
        <f>G203</f>
        <v>100</v>
      </c>
    </row>
    <row r="203" spans="1:7" ht="26.25" customHeight="1" x14ac:dyDescent="0.2">
      <c r="A203" s="4" t="s">
        <v>212</v>
      </c>
      <c r="B203" s="8" t="s">
        <v>211</v>
      </c>
      <c r="C203" s="8" t="s">
        <v>25</v>
      </c>
      <c r="D203" s="8" t="s">
        <v>213</v>
      </c>
      <c r="E203" s="78">
        <v>50</v>
      </c>
      <c r="F203" s="78">
        <v>100</v>
      </c>
      <c r="G203" s="13">
        <v>100</v>
      </c>
    </row>
    <row r="204" spans="1:7" ht="37.5" customHeight="1" x14ac:dyDescent="0.2">
      <c r="A204" s="42" t="s">
        <v>214</v>
      </c>
      <c r="B204" s="46" t="s">
        <v>215</v>
      </c>
      <c r="C204" s="20"/>
      <c r="D204" s="17"/>
      <c r="E204" s="65">
        <f t="shared" ref="E204:F205" si="73">E205</f>
        <v>1487.1999999999998</v>
      </c>
      <c r="F204" s="65">
        <f t="shared" si="73"/>
        <v>1442.1</v>
      </c>
      <c r="G204" s="34">
        <f>G205</f>
        <v>1485.3</v>
      </c>
    </row>
    <row r="205" spans="1:7" ht="38.25" customHeight="1" x14ac:dyDescent="0.2">
      <c r="A205" s="3" t="s">
        <v>24</v>
      </c>
      <c r="B205" s="7" t="s">
        <v>215</v>
      </c>
      <c r="C205" s="7" t="s">
        <v>25</v>
      </c>
      <c r="D205" s="7"/>
      <c r="E205" s="84">
        <f t="shared" si="73"/>
        <v>1487.1999999999998</v>
      </c>
      <c r="F205" s="84">
        <f t="shared" si="73"/>
        <v>1442.1</v>
      </c>
      <c r="G205" s="12">
        <f>G206</f>
        <v>1485.3</v>
      </c>
    </row>
    <row r="206" spans="1:7" ht="26.25" customHeight="1" x14ac:dyDescent="0.2">
      <c r="A206" s="4" t="s">
        <v>212</v>
      </c>
      <c r="B206" s="8" t="s">
        <v>215</v>
      </c>
      <c r="C206" s="8" t="s">
        <v>25</v>
      </c>
      <c r="D206" s="8" t="s">
        <v>213</v>
      </c>
      <c r="E206" s="78">
        <f>1442.1+45.1</f>
        <v>1487.1999999999998</v>
      </c>
      <c r="F206" s="78">
        <v>1442.1</v>
      </c>
      <c r="G206" s="13">
        <v>1485.3</v>
      </c>
    </row>
    <row r="207" spans="1:7" ht="30" customHeight="1" x14ac:dyDescent="0.2">
      <c r="A207" s="100" t="s">
        <v>216</v>
      </c>
      <c r="B207" s="10" t="s">
        <v>217</v>
      </c>
      <c r="C207" s="62"/>
      <c r="D207" s="10"/>
      <c r="E207" s="116">
        <f t="shared" ref="E207:F207" si="74">E208+E210</f>
        <v>289.59999999999997</v>
      </c>
      <c r="F207" s="116">
        <f t="shared" si="74"/>
        <v>299.59999999999997</v>
      </c>
      <c r="G207" s="63">
        <f>G208+G210</f>
        <v>309.90000000000003</v>
      </c>
    </row>
    <row r="208" spans="1:7" ht="48.75" customHeight="1" x14ac:dyDescent="0.2">
      <c r="A208" s="29" t="s">
        <v>99</v>
      </c>
      <c r="B208" s="20" t="s">
        <v>217</v>
      </c>
      <c r="C208" s="20" t="s">
        <v>100</v>
      </c>
      <c r="D208" s="20"/>
      <c r="E208" s="75">
        <f t="shared" ref="E208:F208" si="75">E209</f>
        <v>277.29999999999995</v>
      </c>
      <c r="F208" s="75">
        <f t="shared" si="75"/>
        <v>284.39999999999998</v>
      </c>
      <c r="G208" s="31">
        <f>G209</f>
        <v>295.8</v>
      </c>
    </row>
    <row r="209" spans="1:7" ht="35.25" customHeight="1" x14ac:dyDescent="0.2">
      <c r="A209" s="4" t="s">
        <v>218</v>
      </c>
      <c r="B209" s="64" t="s">
        <v>217</v>
      </c>
      <c r="C209" s="64" t="s">
        <v>100</v>
      </c>
      <c r="D209" s="64" t="s">
        <v>219</v>
      </c>
      <c r="E209" s="78">
        <f>284.4-7.1</f>
        <v>277.29999999999995</v>
      </c>
      <c r="F209" s="78">
        <v>284.39999999999998</v>
      </c>
      <c r="G209" s="13">
        <v>295.8</v>
      </c>
    </row>
    <row r="210" spans="1:7" ht="32.25" customHeight="1" x14ac:dyDescent="0.2">
      <c r="A210" s="3" t="s">
        <v>24</v>
      </c>
      <c r="B210" s="20" t="s">
        <v>217</v>
      </c>
      <c r="C210" s="20" t="s">
        <v>25</v>
      </c>
      <c r="D210" s="20"/>
      <c r="E210" s="75">
        <f t="shared" ref="E210:F210" si="76">E211</f>
        <v>12.3</v>
      </c>
      <c r="F210" s="75">
        <f t="shared" si="76"/>
        <v>15.2</v>
      </c>
      <c r="G210" s="31">
        <f>G211</f>
        <v>14.1</v>
      </c>
    </row>
    <row r="211" spans="1:7" ht="33.75" customHeight="1" x14ac:dyDescent="0.2">
      <c r="A211" s="4" t="s">
        <v>218</v>
      </c>
      <c r="B211" s="64" t="s">
        <v>217</v>
      </c>
      <c r="C211" s="64" t="s">
        <v>25</v>
      </c>
      <c r="D211" s="64" t="s">
        <v>219</v>
      </c>
      <c r="E211" s="78">
        <f>13-0.7</f>
        <v>12.3</v>
      </c>
      <c r="F211" s="78">
        <v>15.2</v>
      </c>
      <c r="G211" s="13">
        <v>14.1</v>
      </c>
    </row>
    <row r="212" spans="1:7" ht="78" customHeight="1" x14ac:dyDescent="0.2">
      <c r="A212" s="42" t="s">
        <v>255</v>
      </c>
      <c r="B212" s="46" t="s">
        <v>254</v>
      </c>
      <c r="C212" s="20"/>
      <c r="D212" s="17"/>
      <c r="E212" s="65">
        <f t="shared" ref="E212:F213" si="77">E213</f>
        <v>3921.1</v>
      </c>
      <c r="F212" s="65">
        <f t="shared" si="77"/>
        <v>0</v>
      </c>
      <c r="G212" s="34">
        <f>G213</f>
        <v>0</v>
      </c>
    </row>
    <row r="213" spans="1:7" ht="33.75" customHeight="1" x14ac:dyDescent="0.2">
      <c r="A213" s="3" t="s">
        <v>24</v>
      </c>
      <c r="B213" s="7" t="s">
        <v>254</v>
      </c>
      <c r="C213" s="7" t="s">
        <v>25</v>
      </c>
      <c r="D213" s="7"/>
      <c r="E213" s="84">
        <f t="shared" si="77"/>
        <v>3921.1</v>
      </c>
      <c r="F213" s="84">
        <f t="shared" si="77"/>
        <v>0</v>
      </c>
      <c r="G213" s="12">
        <f>G214</f>
        <v>0</v>
      </c>
    </row>
    <row r="214" spans="1:7" ht="33.75" customHeight="1" x14ac:dyDescent="0.2">
      <c r="A214" s="4" t="s">
        <v>101</v>
      </c>
      <c r="B214" s="8" t="s">
        <v>254</v>
      </c>
      <c r="C214" s="8" t="s">
        <v>25</v>
      </c>
      <c r="D214" s="8" t="s">
        <v>102</v>
      </c>
      <c r="E214" s="78">
        <v>3921.1</v>
      </c>
      <c r="F214" s="78">
        <v>0</v>
      </c>
      <c r="G214" s="13">
        <v>0</v>
      </c>
    </row>
    <row r="215" spans="1:7" ht="54.75" customHeight="1" x14ac:dyDescent="0.2">
      <c r="A215" s="42" t="s">
        <v>220</v>
      </c>
      <c r="B215" s="17" t="s">
        <v>221</v>
      </c>
      <c r="C215" s="17"/>
      <c r="D215" s="17"/>
      <c r="E215" s="65">
        <f t="shared" ref="E215:F216" si="78">E216</f>
        <v>254.2</v>
      </c>
      <c r="F215" s="65">
        <f t="shared" si="78"/>
        <v>0</v>
      </c>
      <c r="G215" s="34">
        <f>G216</f>
        <v>0</v>
      </c>
    </row>
    <row r="216" spans="1:7" ht="33.75" customHeight="1" x14ac:dyDescent="0.2">
      <c r="A216" s="40" t="s">
        <v>80</v>
      </c>
      <c r="B216" s="7" t="s">
        <v>221</v>
      </c>
      <c r="C216" s="7" t="s">
        <v>81</v>
      </c>
      <c r="D216" s="7"/>
      <c r="E216" s="84">
        <f t="shared" si="78"/>
        <v>254.2</v>
      </c>
      <c r="F216" s="84">
        <f t="shared" si="78"/>
        <v>0</v>
      </c>
      <c r="G216" s="12">
        <f>G217</f>
        <v>0</v>
      </c>
    </row>
    <row r="217" spans="1:7" ht="33.75" customHeight="1" x14ac:dyDescent="0.2">
      <c r="A217" s="117" t="s">
        <v>222</v>
      </c>
      <c r="B217" s="8" t="s">
        <v>221</v>
      </c>
      <c r="C217" s="8" t="s">
        <v>81</v>
      </c>
      <c r="D217" s="8" t="s">
        <v>223</v>
      </c>
      <c r="E217" s="78">
        <v>254.2</v>
      </c>
      <c r="F217" s="78">
        <v>0</v>
      </c>
      <c r="G217" s="13">
        <v>0</v>
      </c>
    </row>
    <row r="218" spans="1:7" ht="39.75" customHeight="1" x14ac:dyDescent="0.2">
      <c r="A218" s="42" t="s">
        <v>224</v>
      </c>
      <c r="B218" s="17" t="s">
        <v>225</v>
      </c>
      <c r="C218" s="17"/>
      <c r="D218" s="17"/>
      <c r="E218" s="65">
        <f t="shared" ref="E218:F219" si="79">E219</f>
        <v>171.1</v>
      </c>
      <c r="F218" s="65">
        <f t="shared" si="79"/>
        <v>0</v>
      </c>
      <c r="G218" s="34">
        <f>G219</f>
        <v>0</v>
      </c>
    </row>
    <row r="219" spans="1:7" ht="27.75" customHeight="1" x14ac:dyDescent="0.2">
      <c r="A219" s="40" t="s">
        <v>80</v>
      </c>
      <c r="B219" s="7" t="s">
        <v>226</v>
      </c>
      <c r="C219" s="7" t="s">
        <v>81</v>
      </c>
      <c r="D219" s="7"/>
      <c r="E219" s="84">
        <f t="shared" si="79"/>
        <v>171.1</v>
      </c>
      <c r="F219" s="84">
        <f t="shared" si="79"/>
        <v>0</v>
      </c>
      <c r="G219" s="12">
        <f>G220</f>
        <v>0</v>
      </c>
    </row>
    <row r="220" spans="1:7" ht="27.75" customHeight="1" x14ac:dyDescent="0.2">
      <c r="A220" s="4" t="s">
        <v>193</v>
      </c>
      <c r="B220" s="8" t="s">
        <v>225</v>
      </c>
      <c r="C220" s="8" t="s">
        <v>81</v>
      </c>
      <c r="D220" s="8" t="s">
        <v>194</v>
      </c>
      <c r="E220" s="78">
        <v>171.1</v>
      </c>
      <c r="F220" s="78">
        <v>0</v>
      </c>
      <c r="G220" s="13">
        <v>0</v>
      </c>
    </row>
    <row r="221" spans="1:7" ht="41.25" customHeight="1" x14ac:dyDescent="0.2">
      <c r="A221" s="42" t="s">
        <v>227</v>
      </c>
      <c r="B221" s="17" t="s">
        <v>228</v>
      </c>
      <c r="C221" s="17"/>
      <c r="D221" s="17"/>
      <c r="E221" s="65">
        <f>E222+E224</f>
        <v>192</v>
      </c>
      <c r="F221" s="65">
        <f t="shared" ref="E221:F224" si="80">F222</f>
        <v>0</v>
      </c>
      <c r="G221" s="34">
        <f>G222</f>
        <v>0</v>
      </c>
    </row>
    <row r="222" spans="1:7" ht="24" customHeight="1" x14ac:dyDescent="0.2">
      <c r="A222" s="40" t="s">
        <v>80</v>
      </c>
      <c r="B222" s="7" t="s">
        <v>228</v>
      </c>
      <c r="C222" s="7" t="s">
        <v>81</v>
      </c>
      <c r="D222" s="7"/>
      <c r="E222" s="84">
        <f t="shared" si="80"/>
        <v>0</v>
      </c>
      <c r="F222" s="84">
        <f t="shared" si="80"/>
        <v>0</v>
      </c>
      <c r="G222" s="12">
        <f>G223</f>
        <v>0</v>
      </c>
    </row>
    <row r="223" spans="1:7" ht="48.75" customHeight="1" x14ac:dyDescent="0.2">
      <c r="A223" s="4" t="s">
        <v>138</v>
      </c>
      <c r="B223" s="8" t="s">
        <v>228</v>
      </c>
      <c r="C223" s="8" t="s">
        <v>81</v>
      </c>
      <c r="D223" s="8" t="s">
        <v>139</v>
      </c>
      <c r="E223" s="78">
        <v>0</v>
      </c>
      <c r="F223" s="78">
        <v>0</v>
      </c>
      <c r="G223" s="13">
        <v>0</v>
      </c>
    </row>
    <row r="224" spans="1:7" ht="27.75" customHeight="1" x14ac:dyDescent="0.2">
      <c r="A224" s="40" t="s">
        <v>80</v>
      </c>
      <c r="B224" s="7" t="s">
        <v>228</v>
      </c>
      <c r="C224" s="7" t="s">
        <v>81</v>
      </c>
      <c r="D224" s="7"/>
      <c r="E224" s="84">
        <f t="shared" si="80"/>
        <v>192</v>
      </c>
      <c r="F224" s="84">
        <f t="shared" si="80"/>
        <v>0</v>
      </c>
      <c r="G224" s="12">
        <f>G225</f>
        <v>0</v>
      </c>
    </row>
    <row r="225" spans="1:7" ht="24.75" customHeight="1" x14ac:dyDescent="0.2">
      <c r="A225" s="4" t="s">
        <v>193</v>
      </c>
      <c r="B225" s="8" t="s">
        <v>228</v>
      </c>
      <c r="C225" s="8" t="s">
        <v>81</v>
      </c>
      <c r="D225" s="8" t="s">
        <v>194</v>
      </c>
      <c r="E225" s="78">
        <v>192</v>
      </c>
      <c r="F225" s="78">
        <v>0</v>
      </c>
      <c r="G225" s="13">
        <v>0</v>
      </c>
    </row>
    <row r="226" spans="1:7" ht="52.5" customHeight="1" x14ac:dyDescent="0.2">
      <c r="A226" s="16" t="s">
        <v>229</v>
      </c>
      <c r="B226" s="17" t="s">
        <v>230</v>
      </c>
      <c r="C226" s="17"/>
      <c r="D226" s="17"/>
      <c r="E226" s="65">
        <f t="shared" ref="E226:F227" si="81">E227</f>
        <v>64</v>
      </c>
      <c r="F226" s="65">
        <f t="shared" si="81"/>
        <v>0</v>
      </c>
      <c r="G226" s="34">
        <f>G227</f>
        <v>0</v>
      </c>
    </row>
    <row r="227" spans="1:7" ht="27.75" customHeight="1" x14ac:dyDescent="0.2">
      <c r="A227" s="40" t="s">
        <v>80</v>
      </c>
      <c r="B227" s="7" t="s">
        <v>230</v>
      </c>
      <c r="C227" s="7" t="s">
        <v>81</v>
      </c>
      <c r="D227" s="7"/>
      <c r="E227" s="84">
        <f t="shared" si="81"/>
        <v>64</v>
      </c>
      <c r="F227" s="84">
        <f t="shared" si="81"/>
        <v>0</v>
      </c>
      <c r="G227" s="12">
        <f>G228</f>
        <v>0</v>
      </c>
    </row>
    <row r="228" spans="1:7" ht="57" customHeight="1" x14ac:dyDescent="0.2">
      <c r="A228" s="4" t="s">
        <v>133</v>
      </c>
      <c r="B228" s="8" t="s">
        <v>230</v>
      </c>
      <c r="C228" s="8" t="s">
        <v>81</v>
      </c>
      <c r="D228" s="8" t="s">
        <v>134</v>
      </c>
      <c r="E228" s="78">
        <v>64</v>
      </c>
      <c r="F228" s="78">
        <v>0</v>
      </c>
      <c r="G228" s="13">
        <v>0</v>
      </c>
    </row>
    <row r="229" spans="1:7" ht="30" x14ac:dyDescent="0.2">
      <c r="A229" s="16" t="s">
        <v>231</v>
      </c>
      <c r="B229" s="17" t="s">
        <v>232</v>
      </c>
      <c r="C229" s="17"/>
      <c r="D229" s="17"/>
      <c r="E229" s="65">
        <f t="shared" ref="E229:F230" si="82">E230</f>
        <v>154.4</v>
      </c>
      <c r="F229" s="65">
        <f t="shared" si="82"/>
        <v>0</v>
      </c>
      <c r="G229" s="34">
        <f>G230</f>
        <v>0</v>
      </c>
    </row>
    <row r="230" spans="1:7" ht="15" x14ac:dyDescent="0.2">
      <c r="A230" s="40" t="s">
        <v>80</v>
      </c>
      <c r="B230" s="7" t="s">
        <v>232</v>
      </c>
      <c r="C230" s="7" t="s">
        <v>81</v>
      </c>
      <c r="D230" s="7"/>
      <c r="E230" s="84">
        <f t="shared" si="82"/>
        <v>154.4</v>
      </c>
      <c r="F230" s="84">
        <f t="shared" si="82"/>
        <v>0</v>
      </c>
      <c r="G230" s="12">
        <f>G231</f>
        <v>0</v>
      </c>
    </row>
    <row r="231" spans="1:7" ht="45.75" thickBot="1" x14ac:dyDescent="0.25">
      <c r="A231" s="118" t="s">
        <v>138</v>
      </c>
      <c r="B231" s="119" t="s">
        <v>232</v>
      </c>
      <c r="C231" s="119" t="s">
        <v>81</v>
      </c>
      <c r="D231" s="119" t="s">
        <v>139</v>
      </c>
      <c r="E231" s="120">
        <v>154.4</v>
      </c>
      <c r="F231" s="120">
        <v>0</v>
      </c>
      <c r="G231" s="121">
        <v>0</v>
      </c>
    </row>
    <row r="232" spans="1:7" ht="16.5" thickBot="1" x14ac:dyDescent="0.3">
      <c r="A232" s="47" t="s">
        <v>233</v>
      </c>
      <c r="B232" s="48"/>
      <c r="C232" s="48"/>
      <c r="D232" s="48"/>
      <c r="E232" s="57">
        <f>E16+E36+E41+E47+E62+E86+E112+E141+E152+E163+E169</f>
        <v>133376.80000000002</v>
      </c>
      <c r="F232" s="57">
        <f t="shared" ref="F232:G232" si="83">F16+F36+F41+F47+F62+F86+F112+F141+F152+F163+F169</f>
        <v>39302.200000000004</v>
      </c>
      <c r="G232" s="57">
        <f t="shared" si="83"/>
        <v>40109.899999999994</v>
      </c>
    </row>
  </sheetData>
  <autoFilter ref="A14:G232" xr:uid="{00000000-0009-0000-0000-000000000000}"/>
  <mergeCells count="11">
    <mergeCell ref="A7:G7"/>
    <mergeCell ref="B8:G8"/>
    <mergeCell ref="A12:G12"/>
    <mergeCell ref="B6:G6"/>
    <mergeCell ref="A1:G1"/>
    <mergeCell ref="A2:G2"/>
    <mergeCell ref="B3:G3"/>
    <mergeCell ref="A4:G4"/>
    <mergeCell ref="A5:G5"/>
    <mergeCell ref="E9:G9"/>
    <mergeCell ref="E10:G10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5" fitToHeight="7" orientation="portrait" horizontalDpi="1200" verticalDpi="1200" r:id="rId1"/>
  <headerFooter alignWithMargins="0">
    <oddFooter>Страница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</vt:lpstr>
      <vt:lpstr>май!Заголовки_для_печати</vt:lpstr>
      <vt:lpstr>май!Область_печати</vt:lpstr>
    </vt:vector>
  </TitlesOfParts>
  <Company>KOMFIN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dcterms:created xsi:type="dcterms:W3CDTF">2011-02-14T12:31:08Z</dcterms:created>
  <dcterms:modified xsi:type="dcterms:W3CDTF">2022-05-30T09:18:55Z</dcterms:modified>
</cp:coreProperties>
</file>