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codeName="ЭтаКнига" defaultThemeVersion="124226"/>
  <bookViews>
    <workbookView xWindow="-120" yWindow="-120" windowWidth="19440" windowHeight="13740"/>
  </bookViews>
  <sheets>
    <sheet name="бюджет" sheetId="46" r:id="rId1"/>
  </sheets>
  <definedNames>
    <definedName name="_xlnm._FilterDatabase" localSheetId="0" hidden="1">бюджет!$A$13:$K$217</definedName>
    <definedName name="_xlnm.Print_Titles" localSheetId="0">бюджет!$13:$14</definedName>
    <definedName name="_xlnm.Print_Area" localSheetId="0">бюджет!$A$1:$K$218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52" i="46"/>
  <c r="J152"/>
  <c r="I152"/>
  <c r="K162"/>
  <c r="K163" l="1"/>
  <c r="J163"/>
  <c r="I163"/>
  <c r="J162"/>
  <c r="I162"/>
  <c r="J204"/>
  <c r="J203" s="1"/>
  <c r="K204"/>
  <c r="K203" s="1"/>
  <c r="I204"/>
  <c r="I203" s="1"/>
  <c r="K171"/>
  <c r="K170" s="1"/>
  <c r="J171"/>
  <c r="J170" s="1"/>
  <c r="I171"/>
  <c r="K142"/>
  <c r="K140" s="1"/>
  <c r="J142"/>
  <c r="J140" s="1"/>
  <c r="I142"/>
  <c r="I141" s="1"/>
  <c r="I139" s="1"/>
  <c r="I20"/>
  <c r="I19" s="1"/>
  <c r="J20"/>
  <c r="J19" s="1"/>
  <c r="K20"/>
  <c r="K19" s="1"/>
  <c r="I25"/>
  <c r="I24" s="1"/>
  <c r="J25"/>
  <c r="J24" s="1"/>
  <c r="K25"/>
  <c r="K24" s="1"/>
  <c r="I28"/>
  <c r="I27" s="1"/>
  <c r="J28"/>
  <c r="J27" s="1"/>
  <c r="K28"/>
  <c r="K27" s="1"/>
  <c r="I32"/>
  <c r="J32"/>
  <c r="K32"/>
  <c r="I34"/>
  <c r="J34"/>
  <c r="K34"/>
  <c r="I39"/>
  <c r="I38" s="1"/>
  <c r="I37" s="1"/>
  <c r="I36" s="1"/>
  <c r="J39"/>
  <c r="J38" s="1"/>
  <c r="J37" s="1"/>
  <c r="J36" s="1"/>
  <c r="K39"/>
  <c r="K38" s="1"/>
  <c r="K37" s="1"/>
  <c r="K36" s="1"/>
  <c r="I44"/>
  <c r="I43" s="1"/>
  <c r="I42" s="1"/>
  <c r="I41" s="1"/>
  <c r="J44"/>
  <c r="J43" s="1"/>
  <c r="J42" s="1"/>
  <c r="J41" s="1"/>
  <c r="K44"/>
  <c r="K43" s="1"/>
  <c r="K42" s="1"/>
  <c r="K41" s="1"/>
  <c r="I49"/>
  <c r="I48" s="1"/>
  <c r="J49"/>
  <c r="K49"/>
  <c r="I51"/>
  <c r="J51"/>
  <c r="K51"/>
  <c r="I53"/>
  <c r="J53"/>
  <c r="K53"/>
  <c r="I55"/>
  <c r="J55"/>
  <c r="K55"/>
  <c r="I61"/>
  <c r="I60" s="1"/>
  <c r="I59" s="1"/>
  <c r="I58" s="1"/>
  <c r="I57" s="1"/>
  <c r="J61"/>
  <c r="J60" s="1"/>
  <c r="J59" s="1"/>
  <c r="J58" s="1"/>
  <c r="J57" s="1"/>
  <c r="K61"/>
  <c r="K60" s="1"/>
  <c r="K59" s="1"/>
  <c r="K58" s="1"/>
  <c r="K57" s="1"/>
  <c r="I69"/>
  <c r="J69"/>
  <c r="K69"/>
  <c r="I71"/>
  <c r="J71"/>
  <c r="K71"/>
  <c r="I77"/>
  <c r="J77"/>
  <c r="K77"/>
  <c r="K76" s="1"/>
  <c r="K75" s="1"/>
  <c r="I79"/>
  <c r="J79"/>
  <c r="K79"/>
  <c r="I82"/>
  <c r="I81" s="1"/>
  <c r="J82"/>
  <c r="J81" s="1"/>
  <c r="K82"/>
  <c r="K81" s="1"/>
  <c r="I88"/>
  <c r="I87" s="1"/>
  <c r="I86" s="1"/>
  <c r="I85" s="1"/>
  <c r="I84" s="1"/>
  <c r="J88"/>
  <c r="J87" s="1"/>
  <c r="J86" s="1"/>
  <c r="J85" s="1"/>
  <c r="J84" s="1"/>
  <c r="K88"/>
  <c r="K87" s="1"/>
  <c r="K86" s="1"/>
  <c r="K85" s="1"/>
  <c r="K84" s="1"/>
  <c r="I95"/>
  <c r="I94" s="1"/>
  <c r="I93" s="1"/>
  <c r="I92" s="1"/>
  <c r="I91" s="1"/>
  <c r="J95"/>
  <c r="J94" s="1"/>
  <c r="J93" s="1"/>
  <c r="J92" s="1"/>
  <c r="J91" s="1"/>
  <c r="K95"/>
  <c r="K94" s="1"/>
  <c r="K93" s="1"/>
  <c r="K92" s="1"/>
  <c r="K91" s="1"/>
  <c r="I100"/>
  <c r="J100"/>
  <c r="K100"/>
  <c r="I102"/>
  <c r="J102"/>
  <c r="K102"/>
  <c r="I108"/>
  <c r="J108"/>
  <c r="K108"/>
  <c r="I110"/>
  <c r="J110"/>
  <c r="K110"/>
  <c r="I116"/>
  <c r="I115" s="1"/>
  <c r="I114" s="1"/>
  <c r="I113" s="1"/>
  <c r="I112" s="1"/>
  <c r="J116"/>
  <c r="J115" s="1"/>
  <c r="J114" s="1"/>
  <c r="J113" s="1"/>
  <c r="J112" s="1"/>
  <c r="K116"/>
  <c r="K115" s="1"/>
  <c r="K114" s="1"/>
  <c r="K113" s="1"/>
  <c r="K112" s="1"/>
  <c r="I122"/>
  <c r="J122"/>
  <c r="K122"/>
  <c r="I124"/>
  <c r="J124"/>
  <c r="K124"/>
  <c r="I126"/>
  <c r="J126"/>
  <c r="K126"/>
  <c r="I129"/>
  <c r="I128" s="1"/>
  <c r="J129"/>
  <c r="J128" s="1"/>
  <c r="K129"/>
  <c r="K128" s="1"/>
  <c r="I132"/>
  <c r="I131" s="1"/>
  <c r="J132"/>
  <c r="J131" s="1"/>
  <c r="K132"/>
  <c r="K131" s="1"/>
  <c r="I137"/>
  <c r="I136" s="1"/>
  <c r="I135" s="1"/>
  <c r="I134" s="1"/>
  <c r="J137"/>
  <c r="J136" s="1"/>
  <c r="J135" s="1"/>
  <c r="J134" s="1"/>
  <c r="K137"/>
  <c r="K136" s="1"/>
  <c r="K135" s="1"/>
  <c r="K134" s="1"/>
  <c r="I147"/>
  <c r="I146" s="1"/>
  <c r="I144" s="1"/>
  <c r="J147"/>
  <c r="J146" s="1"/>
  <c r="J144" s="1"/>
  <c r="K147"/>
  <c r="K146" s="1"/>
  <c r="K144" s="1"/>
  <c r="I154"/>
  <c r="I153" s="1"/>
  <c r="I151" s="1"/>
  <c r="I150" s="1"/>
  <c r="I149" s="1"/>
  <c r="J154"/>
  <c r="J153" s="1"/>
  <c r="J151" s="1"/>
  <c r="J150" s="1"/>
  <c r="J149" s="1"/>
  <c r="K154"/>
  <c r="K153" s="1"/>
  <c r="K151" s="1"/>
  <c r="K150" s="1"/>
  <c r="K149" s="1"/>
  <c r="I165"/>
  <c r="J165"/>
  <c r="K165"/>
  <c r="I173"/>
  <c r="J173"/>
  <c r="K173"/>
  <c r="I179"/>
  <c r="I178" s="1"/>
  <c r="I177" s="1"/>
  <c r="I176" s="1"/>
  <c r="I175" s="1"/>
  <c r="J179"/>
  <c r="J178" s="1"/>
  <c r="J177" s="1"/>
  <c r="J176" s="1"/>
  <c r="J175" s="1"/>
  <c r="K179"/>
  <c r="K178" s="1"/>
  <c r="K177" s="1"/>
  <c r="K176" s="1"/>
  <c r="K175" s="1"/>
  <c r="I186"/>
  <c r="I185" s="1"/>
  <c r="J186"/>
  <c r="J185" s="1"/>
  <c r="J184" s="1"/>
  <c r="J183" s="1"/>
  <c r="K186"/>
  <c r="K185" s="1"/>
  <c r="K184" s="1"/>
  <c r="K183" s="1"/>
  <c r="J76" l="1"/>
  <c r="J75" s="1"/>
  <c r="K48"/>
  <c r="I76"/>
  <c r="I75" s="1"/>
  <c r="I74" s="1"/>
  <c r="I73" s="1"/>
  <c r="J48"/>
  <c r="J47" s="1"/>
  <c r="J46" s="1"/>
  <c r="J99"/>
  <c r="K99"/>
  <c r="K98" s="1"/>
  <c r="K97" s="1"/>
  <c r="K90" s="1"/>
  <c r="I99"/>
  <c r="K121"/>
  <c r="K120" s="1"/>
  <c r="K119" s="1"/>
  <c r="I161"/>
  <c r="I160" s="1"/>
  <c r="I159" s="1"/>
  <c r="K161"/>
  <c r="K160" s="1"/>
  <c r="K159" s="1"/>
  <c r="K158" s="1"/>
  <c r="K157" s="1"/>
  <c r="J161"/>
  <c r="J160" s="1"/>
  <c r="J159" s="1"/>
  <c r="J158" s="1"/>
  <c r="J157" s="1"/>
  <c r="J141"/>
  <c r="J139" s="1"/>
  <c r="I170"/>
  <c r="I169" s="1"/>
  <c r="I168" s="1"/>
  <c r="I167" s="1"/>
  <c r="I184"/>
  <c r="I183" s="1"/>
  <c r="J169"/>
  <c r="J168" s="1"/>
  <c r="J167" s="1"/>
  <c r="K169"/>
  <c r="K168" s="1"/>
  <c r="K167" s="1"/>
  <c r="K141"/>
  <c r="K139" s="1"/>
  <c r="I140"/>
  <c r="J31"/>
  <c r="J30" s="1"/>
  <c r="J68"/>
  <c r="J67" s="1"/>
  <c r="J66" s="1"/>
  <c r="J65" s="1"/>
  <c r="K74"/>
  <c r="K73" s="1"/>
  <c r="J107"/>
  <c r="J106" s="1"/>
  <c r="J105" s="1"/>
  <c r="I98"/>
  <c r="K145"/>
  <c r="J145"/>
  <c r="I145"/>
  <c r="K18"/>
  <c r="J18"/>
  <c r="K47"/>
  <c r="K46" s="1"/>
  <c r="I47"/>
  <c r="I46" s="1"/>
  <c r="J121"/>
  <c r="J120" s="1"/>
  <c r="J119" s="1"/>
  <c r="K107"/>
  <c r="K106" s="1"/>
  <c r="K105" s="1"/>
  <c r="J74"/>
  <c r="J73" s="1"/>
  <c r="K68"/>
  <c r="K67" s="1"/>
  <c r="K66" s="1"/>
  <c r="K65" s="1"/>
  <c r="K64" s="1"/>
  <c r="K31"/>
  <c r="K30" s="1"/>
  <c r="I158"/>
  <c r="I121"/>
  <c r="I120" s="1"/>
  <c r="I119" s="1"/>
  <c r="I118" s="1"/>
  <c r="I68"/>
  <c r="I67" s="1"/>
  <c r="I66" s="1"/>
  <c r="I65" s="1"/>
  <c r="I31"/>
  <c r="I30" s="1"/>
  <c r="I18"/>
  <c r="J182"/>
  <c r="J181" s="1"/>
  <c r="K182"/>
  <c r="K181" s="1"/>
  <c r="I107"/>
  <c r="I106" s="1"/>
  <c r="I105" s="1"/>
  <c r="J98"/>
  <c r="I64" l="1"/>
  <c r="J97"/>
  <c r="J90" s="1"/>
  <c r="K118"/>
  <c r="K104" s="1"/>
  <c r="I97"/>
  <c r="I90" s="1"/>
  <c r="J64"/>
  <c r="I157"/>
  <c r="I156" s="1"/>
  <c r="I182"/>
  <c r="I181" s="1"/>
  <c r="K156"/>
  <c r="J156"/>
  <c r="J118"/>
  <c r="J104" s="1"/>
  <c r="J17"/>
  <c r="J16" s="1"/>
  <c r="I17"/>
  <c r="I16" s="1"/>
  <c r="K17"/>
  <c r="K16" s="1"/>
  <c r="I104"/>
  <c r="K215" l="1"/>
  <c r="K214" s="1"/>
  <c r="K213" s="1"/>
  <c r="K212" s="1"/>
  <c r="J215"/>
  <c r="J214" s="1"/>
  <c r="J213" s="1"/>
  <c r="J212" s="1"/>
  <c r="I215"/>
  <c r="I214" s="1"/>
  <c r="I213" s="1"/>
  <c r="I212" s="1"/>
  <c r="K210"/>
  <c r="K209" s="1"/>
  <c r="K208" s="1"/>
  <c r="J210"/>
  <c r="J209" s="1"/>
  <c r="J208" s="1"/>
  <c r="I210"/>
  <c r="I209" s="1"/>
  <c r="I208" s="1"/>
  <c r="K200"/>
  <c r="K199" s="1"/>
  <c r="K198" s="1"/>
  <c r="K197" s="1"/>
  <c r="J200"/>
  <c r="J199" s="1"/>
  <c r="J198" s="1"/>
  <c r="J197" s="1"/>
  <c r="I200"/>
  <c r="I199" s="1"/>
  <c r="I198" s="1"/>
  <c r="I197" s="1"/>
  <c r="K193"/>
  <c r="K192" s="1"/>
  <c r="K191" s="1"/>
  <c r="K190" s="1"/>
  <c r="K189" s="1"/>
  <c r="J193"/>
  <c r="J192" s="1"/>
  <c r="J191" s="1"/>
  <c r="J190" s="1"/>
  <c r="J189" s="1"/>
  <c r="I193"/>
  <c r="I192" s="1"/>
  <c r="I191" s="1"/>
  <c r="I190" s="1"/>
  <c r="I189" s="1"/>
  <c r="I202" l="1"/>
  <c r="I196" s="1"/>
  <c r="I195" s="1"/>
  <c r="K202"/>
  <c r="K196" s="1"/>
  <c r="K195" s="1"/>
  <c r="J202"/>
  <c r="J196" s="1"/>
  <c r="J195" s="1"/>
  <c r="K15" l="1"/>
  <c r="K217" s="1"/>
  <c r="J15"/>
  <c r="J217" s="1"/>
  <c r="I15"/>
  <c r="I217" s="1"/>
</calcChain>
</file>

<file path=xl/sharedStrings.xml><?xml version="1.0" encoding="utf-8"?>
<sst xmlns="http://schemas.openxmlformats.org/spreadsheetml/2006/main" count="1066" uniqueCount="259">
  <si>
    <t xml:space="preserve">Другие вопросы в области культуры, кинематографии </t>
  </si>
  <si>
    <t>УТВЕРЖДЕНА</t>
  </si>
  <si>
    <t>решением совета депутатов</t>
  </si>
  <si>
    <t>№ п/п</t>
  </si>
  <si>
    <t>Наименование</t>
  </si>
  <si>
    <t>Г</t>
  </si>
  <si>
    <t>Рз</t>
  </si>
  <si>
    <t>ПР</t>
  </si>
  <si>
    <t>ЦСР</t>
  </si>
  <si>
    <t>ВР</t>
  </si>
  <si>
    <t>3</t>
  </si>
  <si>
    <t>4</t>
  </si>
  <si>
    <t>5</t>
  </si>
  <si>
    <t>6</t>
  </si>
  <si>
    <t>7</t>
  </si>
  <si>
    <t>8</t>
  </si>
  <si>
    <t>1</t>
  </si>
  <si>
    <t>006</t>
  </si>
  <si>
    <t/>
  </si>
  <si>
    <t>Общегосударственные вопросы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</si>
  <si>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</si>
  <si>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</si>
  <si>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</si>
  <si>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</si>
  <si>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</si>
  <si>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</si>
  <si>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</si>
  <si>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</si>
  <si>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</si>
  <si>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</si>
  <si>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</si>
  <si>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Культура</t>
  </si>
  <si>
    <t>Физическая культура и спорт</t>
  </si>
  <si>
    <t>Социальная политика</t>
  </si>
  <si>
    <t>Пенсионное обеспечение</t>
  </si>
  <si>
    <t>2</t>
  </si>
  <si>
    <t>961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</si>
  <si>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</si>
  <si>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ИТОГО:</t>
  </si>
  <si>
    <t xml:space="preserve">Культура и кинематография </t>
  </si>
  <si>
    <t>Дорожное хозяйство (дорожные фонды)</t>
  </si>
  <si>
    <t>Администрация муниципального образования Приладожское городское поселение Кировского муниципального района Ленинградской области</t>
  </si>
  <si>
    <t>Совет депутатов муниципального образования Приладожское городское поселение  Кировского муниципального района Ленинградской области</t>
  </si>
  <si>
    <t>муниципального образования</t>
  </si>
  <si>
    <t xml:space="preserve"> Приладожское городское поселение</t>
  </si>
  <si>
    <t>Ленинградской области</t>
  </si>
  <si>
    <t xml:space="preserve"> Кировского муниципального района </t>
  </si>
  <si>
    <t>Обеспечение деятельности органов местного самоуправления</t>
  </si>
  <si>
    <t>Обеспечение деятельности аппаратов органов местного самоуправления</t>
  </si>
  <si>
    <t>Обеспечение деятельности Главы местной администрации</t>
  </si>
  <si>
    <t xml:space="preserve">Обеспечение выполнения органами местного самоуправления отдельных государственных полномочий Ленинградской области </t>
  </si>
  <si>
    <t>Непрограммные расходы органов местного самоуправления</t>
  </si>
  <si>
    <t>Непрограммные расходы</t>
  </si>
  <si>
    <t>Муниципальная программа "Совершенствование и развитие автомобильных дорог муниципального образования Приладожское городское поселение Кировского муниципального района Ленинградской области"</t>
  </si>
  <si>
    <t>Другие вопросы в области национальной экономики</t>
  </si>
  <si>
    <t>Доплаты к пенсиям муниципальных служащих в рамках непрограммных расходов органов местного самоуправления</t>
  </si>
  <si>
    <t xml:space="preserve">Непрограммные расходы </t>
  </si>
  <si>
    <t>Обеспечение деятельности представительных органов муниципальных образований</t>
  </si>
  <si>
    <t xml:space="preserve">Физическая культура </t>
  </si>
  <si>
    <t>Муниципальная программа "Развитие культуры, физической культуры и спорта в муниципальном образовании Приладожское городское поселение Кировского муниципального района Ленинградской области"</t>
  </si>
  <si>
    <t>Функционирование высшего должностного лица субъекта Российской Федерации и муниципального образования</t>
  </si>
  <si>
    <t>Обеспечение деятельности высшего должностного лица муниципального образования</t>
  </si>
  <si>
    <t>ВЕДОМСТВЕННАЯ СТРУКТУРА РАСХОДОВ БЮДЖЕТА муниципального образования</t>
  </si>
  <si>
    <t>67 0 00 00000</t>
  </si>
  <si>
    <t>67 4 09 00000</t>
  </si>
  <si>
    <t>67 5 09 00000</t>
  </si>
  <si>
    <t>67 9 09 00000</t>
  </si>
  <si>
    <t>67 9 09 71340</t>
  </si>
  <si>
    <t>98 0 00 00000</t>
  </si>
  <si>
    <t>98 9 09 00000</t>
  </si>
  <si>
    <t>98 9 09 96040</t>
  </si>
  <si>
    <t>98 9 09 96110</t>
  </si>
  <si>
    <t>98 9 09 96010</t>
  </si>
  <si>
    <t xml:space="preserve">Осуществление земельного контроля поселений за использование земель на территориях поселений </t>
  </si>
  <si>
    <t xml:space="preserve">Осуществление полномочий поселений по муниципальному жилищному контролю </t>
  </si>
  <si>
    <t>98 9 09 10050</t>
  </si>
  <si>
    <t xml:space="preserve">Резервный фонд администрации муниципального образования </t>
  </si>
  <si>
    <t xml:space="preserve">Премирование по постановлению администрации в связи с юбилеем и вне системы оплаты труда </t>
  </si>
  <si>
    <t>98 9 09 10030</t>
  </si>
  <si>
    <t xml:space="preserve">Расчеты за услуги по начислению и сбору платы за найм </t>
  </si>
  <si>
    <t>98 9 09 10100</t>
  </si>
  <si>
    <t>98 9 09 10410</t>
  </si>
  <si>
    <t xml:space="preserve">Осуществление части полномочий поселений по владению, пользованию и распоряжению имуществом </t>
  </si>
  <si>
    <t>98 9 09 96030</t>
  </si>
  <si>
    <t>98 9 09 51180</t>
  </si>
  <si>
    <t>98 9 09 10350</t>
  </si>
  <si>
    <t xml:space="preserve">Капитальный ремонт (ремонт)муниципального жилищного фонда </t>
  </si>
  <si>
    <t>98 9 09 15010</t>
  </si>
  <si>
    <t>76 0 00 00000</t>
  </si>
  <si>
    <t xml:space="preserve">Расходы на озеленение </t>
  </si>
  <si>
    <t xml:space="preserve">Организация и содержание мест захоронения </t>
  </si>
  <si>
    <t xml:space="preserve">Расходы на уличное освещение </t>
  </si>
  <si>
    <t>98 9 09 03080</t>
  </si>
  <si>
    <t>67 1 09 00000</t>
  </si>
  <si>
    <t>67 3 09 00000</t>
  </si>
  <si>
    <t>98 9 09 96090</t>
  </si>
  <si>
    <t xml:space="preserve">Осуществление передаваемых полномочий поселений контрольно-счетных органов поселений по осуществлению внешнего муниципального финансового контроля </t>
  </si>
  <si>
    <t>Повышение квалификации муниципальных служащих</t>
  </si>
  <si>
    <t>93 0 00 00000</t>
  </si>
  <si>
    <t>93 0 01 00000</t>
  </si>
  <si>
    <t>93 0 01 10390</t>
  </si>
  <si>
    <t>1П 0 00 00000</t>
  </si>
  <si>
    <t>01</t>
  </si>
  <si>
    <t>02</t>
  </si>
  <si>
    <t>03</t>
  </si>
  <si>
    <t>10</t>
  </si>
  <si>
    <t>11</t>
  </si>
  <si>
    <t>13</t>
  </si>
  <si>
    <t>08</t>
  </si>
  <si>
    <t>04</t>
  </si>
  <si>
    <t>05</t>
  </si>
  <si>
    <t>12</t>
  </si>
  <si>
    <t>09</t>
  </si>
  <si>
    <t>14</t>
  </si>
  <si>
    <t>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</si>
  <si>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</si>
  <si>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Премирование по распоряжению главы муниципального образования за вклад в социально-экономическое и культурное развитие муниципального образования</t>
  </si>
  <si>
    <t>98 9 09 10040</t>
  </si>
  <si>
    <t xml:space="preserve">Осуществление части полномочий поселений по формированию, утверждению, исполнению  бюджета </t>
  </si>
  <si>
    <t xml:space="preserve">Мероприятия по землеустройству и землепользованию </t>
  </si>
  <si>
    <t>Бюджетные инвестиции в объекты капитального строительства объектов газификации (в том числе проектно-изыскательские работы) собственности муниципальных образований</t>
  </si>
  <si>
    <t xml:space="preserve">Осуществление части полномочий поселений по созданию условий для организации досуга и обеспечения жителей поселения услугами организации культуры </t>
  </si>
  <si>
    <t>Расходы на приобретение товаров, работ, услуг в целях обеспечения публикации муниципальных правовых актов</t>
  </si>
  <si>
    <t>Организация благоустройства территории поселения (за исключением осуществления дорожной деятельности, капитального ремонта (ремонта) дворовых территорий и проездов к ним)</t>
  </si>
  <si>
    <t>98 9 09 11000</t>
  </si>
  <si>
    <t>Проектирование схем генеральных планов поселений</t>
  </si>
  <si>
    <t>Осуществление первичного воинского учета на территориях, где отсутствуют военные комиссариаты</t>
  </si>
  <si>
    <t>1W 0 00 00000</t>
  </si>
  <si>
    <t>Муниципальная программа "Благоустройство, содержание территории и объектов муниципального образования Приладожское городское поселение Кировского муниципального района Ленинградской области"</t>
  </si>
  <si>
    <t>800</t>
  </si>
  <si>
    <t>Иные бюджетные ассигнования</t>
  </si>
  <si>
    <t>500</t>
  </si>
  <si>
    <t>Межбюджетные трансферты</t>
  </si>
  <si>
    <t>400</t>
  </si>
  <si>
    <t>Капитальные вложения в объекты государственной (муниципальной) собственности</t>
  </si>
  <si>
    <t>300</t>
  </si>
  <si>
    <t>Социальное обеспечение и иные выплаты населению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</si>
  <si>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</si>
  <si>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</si>
  <si>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200</t>
  </si>
  <si>
    <t>Закупка товаров, работ и услуг для обеспечения государственных (муниципальных) нужд</t>
  </si>
  <si>
    <t>Бюджетные ассигнования на 2022 год (тысяч рублей)</t>
  </si>
  <si>
    <t>9</t>
  </si>
  <si>
    <t xml:space="preserve">   Приладожское городское поселение Кировского муниципального района Ленинградской области </t>
  </si>
  <si>
    <t>07</t>
  </si>
  <si>
    <t xml:space="preserve">Гражданская оборона
</t>
  </si>
  <si>
    <t>Образование</t>
  </si>
  <si>
    <t>Профессиональная подготовка, переподготовка и повышение квалификации</t>
  </si>
  <si>
    <t>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 597 "О мероприятиях по реализации государственной социальной политики"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</si>
  <si>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</si>
  <si>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Осуществление части полномочий поселений по организации и осуществлению мероприятий по  ЧС (по созданию, содержанию и организации деятельности аварийно-спасательных служб) </t>
  </si>
  <si>
    <t>Организация сбора и вывоза бытовых отходов и мусора</t>
  </si>
  <si>
    <t>7D 0 00 00000</t>
  </si>
  <si>
    <t>Реализация мероприятий по благоустройству дворовых территорий муниципальных образований Ленинградской области</t>
  </si>
  <si>
    <t>Обслуживание государственного и муниципального долга</t>
  </si>
  <si>
    <t>Обслуживание внутреннего государственного и муниципального долга</t>
  </si>
  <si>
    <t xml:space="preserve">Процентные платежи по муниципальному долгу </t>
  </si>
  <si>
    <t>98 9 09 10010</t>
  </si>
  <si>
    <t>Обслуживание государственного (муниципального) долга</t>
  </si>
  <si>
    <t>700</t>
  </si>
  <si>
    <t>(Приложение 3)</t>
  </si>
  <si>
    <t>на 2022 год и на плановый период 2023 и 2024 годов</t>
  </si>
  <si>
    <t>Бюджетные ассигнования на 2023 год (тысяч рублей)</t>
  </si>
  <si>
    <t>Бюджетные ассигнования на 2024год (тысяч рублей)</t>
  </si>
  <si>
    <t>Исполнение функций органов местного самоуправления</t>
  </si>
  <si>
    <t>67 4 09 00150</t>
  </si>
  <si>
    <t>67 5 09 00150</t>
  </si>
  <si>
    <t>Сфера административных правоотношений</t>
  </si>
  <si>
    <t>53 0 00 00000</t>
  </si>
  <si>
    <t>53 4 00 00000</t>
  </si>
  <si>
    <t>53 4 01 00000</t>
  </si>
  <si>
    <t>53 4 01 13780</t>
  </si>
  <si>
    <t>53 4 01 13200</t>
  </si>
  <si>
    <t>Приобретение оборудования для объектов защиты и пунктов временного размещения населения</t>
  </si>
  <si>
    <t>Обслуживание системы оповещения</t>
  </si>
  <si>
    <t>Комплекс процессных мероприятий "Содержание системы гражданской обороны"</t>
  </si>
  <si>
    <t>Комплексы процессных мероприятий</t>
  </si>
  <si>
    <t>Муниципальная программа "Развитие и совершенствование гражданской обороны и мероприятий по обеспечению безопасности и жизнедеятельности населения в чрезвычайных ситуациях природного и техногенного характера, обеспечение пожарной безопасности на территории муниципального образованиия Приладожское городское поселение Кировскогомуниципального района Ленинградской области"</t>
  </si>
  <si>
    <t>53 4 02 00000</t>
  </si>
  <si>
    <t>Комплекс процессных мероприятий "Обслуживание территории поселения при возникновении чрезвычайных ситуаций"</t>
  </si>
  <si>
    <t>53 4 02 13190</t>
  </si>
  <si>
    <t>53 4 02 96100</t>
  </si>
  <si>
    <t>Подготовка руководящего состава, специалистов и населения к действиям в чрезвычайных ситуациях</t>
  </si>
  <si>
    <t>53 4 03 00000</t>
  </si>
  <si>
    <t>Комплекс процессных мероприятий "Обеспечение пожарной безопасности"</t>
  </si>
  <si>
    <t>53 4 03 13110</t>
  </si>
  <si>
    <t>Организация осуществления мероприятий по предупреждению и тушению пожаров на территории поселения</t>
  </si>
  <si>
    <t>53 4 04  13620</t>
  </si>
  <si>
    <t>53 4 04 13620</t>
  </si>
  <si>
    <t>53 4 04 00000</t>
  </si>
  <si>
    <t>Комплекс процессных мероприятий "Мероприятия направленные на предупреждение экстремисткой и террористической деятельности"</t>
  </si>
  <si>
    <t>Информирование населения по вопросам противодействия  терроризму</t>
  </si>
  <si>
    <t>48 0 00 00000</t>
  </si>
  <si>
    <t>48 4 00 00000</t>
  </si>
  <si>
    <t>48 4 01 00000</t>
  </si>
  <si>
    <t>48 4 01 11520</t>
  </si>
  <si>
    <t xml:space="preserve">48 4 01 11520 </t>
  </si>
  <si>
    <t>98 9 09 15460</t>
  </si>
  <si>
    <t>Взнос на капитальный ремонт общего имущества в многоквартирном доме на территории муниципального образования</t>
  </si>
  <si>
    <t>76 8 01 00000</t>
  </si>
  <si>
    <t>76 8 00 00000</t>
  </si>
  <si>
    <t>76 8 01 S0200</t>
  </si>
  <si>
    <t>Муниципальная программа "Энергосбережение и повышение энергетической эффективности на территории муниципального образования Приладожское городское поселение Кировского муниципального района Ленинградской области"</t>
  </si>
  <si>
    <t>Мероприятия, направленные на достижение цели федерального проекта "Содействие развитию инфраструктуры субъектов Российской Федерации (муниципальных образований)"</t>
  </si>
  <si>
    <t>Мероприятия, направленные на достижение целей проектов</t>
  </si>
  <si>
    <t>1W 4 00 00000</t>
  </si>
  <si>
    <t>1W 4 01 00000</t>
  </si>
  <si>
    <t>1W 4 01 15310</t>
  </si>
  <si>
    <t>1W 4 01 15320</t>
  </si>
  <si>
    <t>Комплекс процессных мероприятий "Содержание территории поселения"</t>
  </si>
  <si>
    <t>1W 4 01 15340</t>
  </si>
  <si>
    <t>1W 4 02 00000</t>
  </si>
  <si>
    <t>1W 4 02 15350</t>
  </si>
  <si>
    <t>Комплекс процессных мероприятий "Благоустройство территории поселения"</t>
  </si>
  <si>
    <t>1W 4 03 00000</t>
  </si>
  <si>
    <t>1W 4 03 15360</t>
  </si>
  <si>
    <t>Комплекс процессных мероприятий "Содержание объектов на территории поселения"</t>
  </si>
  <si>
    <t>1П 4 00 00000</t>
  </si>
  <si>
    <t>1П 4 01 00000</t>
  </si>
  <si>
    <t>Комплекс процессных мероприятий "Благоустройство территории административного центра гп. Приладожский"</t>
  </si>
  <si>
    <t>Муниципальнвя программа "Содействие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Приладожское городское поселение Кировского муниципального района Ленинградской области"</t>
  </si>
  <si>
    <t>Муниципальная программа "Формирование комфортной городской среды на территории муниципального образования Приладожское городское поселение Кировского муниципального района Ленинградской области"</t>
  </si>
  <si>
    <t>Мероприятия, направленные на достижение цели федерального проекта "Формирование комфортной городской среды"</t>
  </si>
  <si>
    <t>1H 0 01 00000</t>
  </si>
  <si>
    <t>Комплекс процессных мероприятий "Благоустройство территории деревни Назия"</t>
  </si>
  <si>
    <t>1H 4 00 00000</t>
  </si>
  <si>
    <t>1H 0 00 00000</t>
  </si>
  <si>
    <t>Муниципальнвя программа "Содействие участию населения в осуществлении местного самоуправления в иных формах на части территории муниципального образования Приладожское городское поселение Кировского муниципального района Ленинградской области"</t>
  </si>
  <si>
    <t>Реализация областного закона от 28 декабря 2018 года № 147-оз "О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области"</t>
  </si>
  <si>
    <t>1H 0 01 S4770</t>
  </si>
  <si>
    <t>Реализация областного закона от 15 января 2018 года № 3-оз «О содействии участию населения в осуществлении местного самоуправления в иных формах на территориях административных центров и городских поселков муниципальных образований Ленинградской области"</t>
  </si>
  <si>
    <t>1П 4 01 S4660</t>
  </si>
  <si>
    <t>55 0 00 00000</t>
  </si>
  <si>
    <t>55 4 00 00000</t>
  </si>
  <si>
    <t>55 4 01 00000</t>
  </si>
  <si>
    <t>55 4 01 00160</t>
  </si>
  <si>
    <t>Комплекс процессных мероприятий "Развитие культуры и модернизация учреждений культуры"</t>
  </si>
  <si>
    <t>Обеспечение деятельности (услуги, работы) муниципальных учреждений</t>
  </si>
  <si>
    <t>55 4 01 S0360</t>
  </si>
  <si>
    <t>55 4 02 96020</t>
  </si>
  <si>
    <t>55 4 02 00000</t>
  </si>
  <si>
    <t>Комплекс процессных мероприятий "Другие вопросы в области культуры"</t>
  </si>
  <si>
    <t>55 4 02 11560</t>
  </si>
  <si>
    <t>Организация и проведение мероприятий в сфере культуры</t>
  </si>
  <si>
    <t>55 4 03 00000</t>
  </si>
  <si>
    <t>55 4 03 11570</t>
  </si>
  <si>
    <t>Комплекс процессных мероприятий "Развитие физической культуры и спорта на территории поселения"</t>
  </si>
  <si>
    <t>Организация и проведение мероприятий в области спорта и физической культуры</t>
  </si>
  <si>
    <t>67 1 09 00150</t>
  </si>
  <si>
    <t>67 3 09 00150</t>
  </si>
  <si>
    <t>Комплекс процессных мероприятий "Развитие сети автомобильных дорог общего пользования местного значения в границах населенных пунктов МО Приладожское ГП"</t>
  </si>
  <si>
    <t>Мероприятия по содержанию дорог общего пользования</t>
  </si>
  <si>
    <t>7D 8 00 00000</t>
  </si>
  <si>
    <t>7D 8 01 00000</t>
  </si>
  <si>
    <t>7D 8 01 S4750</t>
  </si>
  <si>
    <t>93 4 00 00000</t>
  </si>
  <si>
    <t>Муниципальная программа "Развитие муниципальной службы в администрации муниципальном образовании Приладожское городское поселение Кировского муниципального района Ленинградской области"</t>
  </si>
  <si>
    <t>Комплекс процессных мероприятий "Профессиональная подготовка, переподготовка и повышение квалификации муниципальных служащих"</t>
  </si>
  <si>
    <t>от  7 декабря 2021 г.  № 22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</si>
</sst>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0.0"/>
    <numFmt numFmtId="166" formatCode="#,##0.00&quot;р.&quot;"/>
  </numFmts>
  <fonts count="27">
    <font>
      <sz val="10"/>
      <name val="Arial Cyr"/>
      <charset val="204"/>
    </font>
    <font>
      <sz val="10"/>
      <name val="MS Sans Serif"/>
      <family val="2"/>
      <charset val="204"/>
    </font>
    <font>
      <sz val="16"/>
      <name val="Times New Roman Cyr"/>
      <charset val="204"/>
    </font>
    <font>
      <b/>
      <sz val="20"/>
      <name val="Times New Roman"/>
      <family val="1"/>
    </font>
    <font>
      <b/>
      <sz val="12"/>
      <name val="Arial Cyr"/>
      <charset val="204"/>
    </font>
    <font>
      <sz val="10"/>
      <color indexed="8"/>
      <name val="Arial"/>
      <family val="2"/>
      <charset val="204"/>
    </font>
    <font>
      <b/>
      <sz val="10"/>
      <name val="Arial Cyr"/>
      <charset val="204"/>
    </font>
    <font>
      <i/>
      <sz val="10"/>
      <name val="Times New Roman Cyr"/>
      <charset val="204"/>
    </font>
    <font>
      <b/>
      <sz val="14"/>
      <name val="Times New Roman CYR"/>
      <family val="1"/>
      <charset val="204"/>
    </font>
    <font>
      <b/>
      <i/>
      <sz val="14"/>
      <name val="Arial Cyr"/>
      <charset val="204"/>
    </font>
    <font>
      <b/>
      <i/>
      <sz val="14"/>
      <name val="Arial Cyr"/>
      <family val="2"/>
      <charset val="204"/>
    </font>
    <font>
      <b/>
      <sz val="14"/>
      <name val="Arial Cyr"/>
      <family val="2"/>
      <charset val="204"/>
    </font>
    <font>
      <sz val="14"/>
      <name val="Arial Cyr"/>
      <family val="2"/>
      <charset val="204"/>
    </font>
    <font>
      <sz val="14"/>
      <name val="Arial Cyr"/>
      <charset val="204"/>
    </font>
    <font>
      <b/>
      <sz val="14"/>
      <name val="Arial Cyr"/>
      <charset val="204"/>
    </font>
    <font>
      <sz val="12"/>
      <name val="Arial Cyr"/>
      <charset val="204"/>
    </font>
    <font>
      <i/>
      <sz val="14"/>
      <name val="Arial Cyr"/>
      <family val="2"/>
      <charset val="204"/>
    </font>
    <font>
      <sz val="12"/>
      <name val="Arial Cyr"/>
      <family val="2"/>
      <charset val="204"/>
    </font>
    <font>
      <b/>
      <sz val="16"/>
      <name val="Arial Cyr"/>
      <family val="2"/>
      <charset val="204"/>
    </font>
    <font>
      <b/>
      <sz val="16"/>
      <name val="Times New Roman Cy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name val="Arial"/>
      <family val="2"/>
      <charset val="204"/>
    </font>
    <font>
      <i/>
      <sz val="14"/>
      <name val="Arial Cyr"/>
      <charset val="204"/>
    </font>
    <font>
      <b/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 applyNumberFormat="0" applyFont="0" applyFill="0" applyBorder="0" applyAlignment="0" applyProtection="0">
      <alignment vertical="top"/>
    </xf>
    <xf numFmtId="0" fontId="21" fillId="0" borderId="0"/>
  </cellStyleXfs>
  <cellXfs count="221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vertical="center"/>
    </xf>
    <xf numFmtId="49" fontId="0" fillId="2" borderId="0" xfId="0" applyNumberFormat="1" applyFill="1" applyBorder="1"/>
    <xf numFmtId="0" fontId="5" fillId="2" borderId="1" xfId="0" applyFont="1" applyFill="1" applyBorder="1" applyAlignment="1">
      <alignment horizontal="center" vertical="center"/>
    </xf>
    <xf numFmtId="49" fontId="7" fillId="2" borderId="2" xfId="1" applyNumberFormat="1" applyFont="1" applyFill="1" applyBorder="1" applyAlignment="1" applyProtection="1">
      <alignment horizontal="center" vertical="center" wrapText="1"/>
    </xf>
    <xf numFmtId="49" fontId="9" fillId="2" borderId="3" xfId="0" applyNumberFormat="1" applyFont="1" applyFill="1" applyBorder="1" applyAlignment="1">
      <alignment horizontal="left" wrapText="1"/>
    </xf>
    <xf numFmtId="49" fontId="10" fillId="2" borderId="4" xfId="0" applyNumberFormat="1" applyFont="1" applyFill="1" applyBorder="1" applyAlignment="1">
      <alignment horizontal="center"/>
    </xf>
    <xf numFmtId="164" fontId="10" fillId="2" borderId="5" xfId="0" applyNumberFormat="1" applyFont="1" applyFill="1" applyBorder="1" applyAlignment="1">
      <alignment horizontal="right"/>
    </xf>
    <xf numFmtId="49" fontId="10" fillId="2" borderId="6" xfId="0" applyNumberFormat="1" applyFont="1" applyFill="1" applyBorder="1" applyAlignment="1">
      <alignment horizontal="left" wrapText="1"/>
    </xf>
    <xf numFmtId="49" fontId="10" fillId="2" borderId="7" xfId="0" applyNumberFormat="1" applyFont="1" applyFill="1" applyBorder="1" applyAlignment="1">
      <alignment horizontal="center"/>
    </xf>
    <xf numFmtId="49" fontId="10" fillId="2" borderId="8" xfId="0" applyNumberFormat="1" applyFont="1" applyFill="1" applyBorder="1" applyAlignment="1">
      <alignment horizontal="center"/>
    </xf>
    <xf numFmtId="164" fontId="10" fillId="2" borderId="9" xfId="0" applyNumberFormat="1" applyFont="1" applyFill="1" applyBorder="1" applyAlignment="1">
      <alignment horizontal="right"/>
    </xf>
    <xf numFmtId="49" fontId="10" fillId="2" borderId="10" xfId="0" applyNumberFormat="1" applyFont="1" applyFill="1" applyBorder="1" applyAlignment="1">
      <alignment horizontal="left" wrapText="1"/>
    </xf>
    <xf numFmtId="49" fontId="10" fillId="2" borderId="11" xfId="0" applyNumberFormat="1" applyFont="1" applyFill="1" applyBorder="1" applyAlignment="1">
      <alignment horizontal="center"/>
    </xf>
    <xf numFmtId="164" fontId="10" fillId="2" borderId="12" xfId="0" applyNumberFormat="1" applyFont="1" applyFill="1" applyBorder="1" applyAlignment="1">
      <alignment horizontal="right"/>
    </xf>
    <xf numFmtId="49" fontId="9" fillId="2" borderId="13" xfId="0" applyNumberFormat="1" applyFont="1" applyFill="1" applyBorder="1" applyAlignment="1">
      <alignment horizontal="left" wrapText="1"/>
    </xf>
    <xf numFmtId="49" fontId="10" fillId="2" borderId="14" xfId="0" applyNumberFormat="1" applyFont="1" applyFill="1" applyBorder="1" applyAlignment="1">
      <alignment horizontal="left" wrapText="1"/>
    </xf>
    <xf numFmtId="49" fontId="10" fillId="2" borderId="15" xfId="0" applyNumberFormat="1" applyFont="1" applyFill="1" applyBorder="1" applyAlignment="1">
      <alignment horizontal="center"/>
    </xf>
    <xf numFmtId="164" fontId="10" fillId="2" borderId="16" xfId="0" applyNumberFormat="1" applyFont="1" applyFill="1" applyBorder="1" applyAlignment="1">
      <alignment horizontal="right"/>
    </xf>
    <xf numFmtId="49" fontId="13" fillId="2" borderId="17" xfId="0" applyNumberFormat="1" applyFont="1" applyFill="1" applyBorder="1" applyAlignment="1">
      <alignment horizontal="left" wrapText="1"/>
    </xf>
    <xf numFmtId="49" fontId="12" fillId="2" borderId="8" xfId="0" applyNumberFormat="1" applyFont="1" applyFill="1" applyBorder="1" applyAlignment="1">
      <alignment horizontal="center"/>
    </xf>
    <xf numFmtId="49" fontId="10" fillId="2" borderId="18" xfId="0" applyNumberFormat="1" applyFont="1" applyFill="1" applyBorder="1" applyAlignment="1">
      <alignment horizontal="left" wrapText="1"/>
    </xf>
    <xf numFmtId="49" fontId="10" fillId="2" borderId="19" xfId="0" applyNumberFormat="1" applyFont="1" applyFill="1" applyBorder="1" applyAlignment="1">
      <alignment horizontal="center"/>
    </xf>
    <xf numFmtId="49" fontId="13" fillId="2" borderId="20" xfId="0" applyNumberFormat="1" applyFont="1" applyFill="1" applyBorder="1" applyAlignment="1">
      <alignment horizontal="left" wrapText="1"/>
    </xf>
    <xf numFmtId="49" fontId="12" fillId="2" borderId="15" xfId="0" applyNumberFormat="1" applyFont="1" applyFill="1" applyBorder="1" applyAlignment="1">
      <alignment horizontal="center"/>
    </xf>
    <xf numFmtId="49" fontId="13" fillId="2" borderId="21" xfId="0" applyNumberFormat="1" applyFont="1" applyFill="1" applyBorder="1" applyAlignment="1">
      <alignment horizontal="left" wrapText="1"/>
    </xf>
    <xf numFmtId="49" fontId="12" fillId="2" borderId="22" xfId="0" applyNumberFormat="1" applyFont="1" applyFill="1" applyBorder="1" applyAlignment="1">
      <alignment horizontal="center"/>
    </xf>
    <xf numFmtId="49" fontId="13" fillId="2" borderId="24" xfId="0" applyNumberFormat="1" applyFont="1" applyFill="1" applyBorder="1" applyAlignment="1">
      <alignment horizontal="left" wrapText="1"/>
    </xf>
    <xf numFmtId="49" fontId="12" fillId="2" borderId="25" xfId="0" applyNumberFormat="1" applyFont="1" applyFill="1" applyBorder="1" applyAlignment="1">
      <alignment horizontal="center"/>
    </xf>
    <xf numFmtId="49" fontId="10" fillId="2" borderId="13" xfId="0" applyNumberFormat="1" applyFont="1" applyFill="1" applyBorder="1" applyAlignment="1">
      <alignment horizontal="left" wrapText="1"/>
    </xf>
    <xf numFmtId="166" fontId="9" fillId="2" borderId="14" xfId="0" applyNumberFormat="1" applyFont="1" applyFill="1" applyBorder="1" applyAlignment="1">
      <alignment horizontal="left" wrapText="1"/>
    </xf>
    <xf numFmtId="49" fontId="14" fillId="2" borderId="8" xfId="0" applyNumberFormat="1" applyFont="1" applyFill="1" applyBorder="1" applyAlignment="1">
      <alignment horizontal="center"/>
    </xf>
    <xf numFmtId="49" fontId="14" fillId="2" borderId="19" xfId="0" applyNumberFormat="1" applyFont="1" applyFill="1" applyBorder="1" applyAlignment="1">
      <alignment horizontal="center"/>
    </xf>
    <xf numFmtId="49" fontId="9" fillId="2" borderId="19" xfId="0" applyNumberFormat="1" applyFont="1" applyFill="1" applyBorder="1" applyAlignment="1">
      <alignment horizontal="center"/>
    </xf>
    <xf numFmtId="49" fontId="13" fillId="2" borderId="8" xfId="0" applyNumberFormat="1" applyFont="1" applyFill="1" applyBorder="1" applyAlignment="1">
      <alignment horizontal="center"/>
    </xf>
    <xf numFmtId="0" fontId="9" fillId="2" borderId="28" xfId="0" applyNumberFormat="1" applyFont="1" applyFill="1" applyBorder="1" applyAlignment="1">
      <alignment horizontal="left" wrapText="1"/>
    </xf>
    <xf numFmtId="49" fontId="14" fillId="2" borderId="15" xfId="0" applyNumberFormat="1" applyFont="1" applyFill="1" applyBorder="1" applyAlignment="1">
      <alignment horizontal="center"/>
    </xf>
    <xf numFmtId="49" fontId="9" fillId="2" borderId="15" xfId="0" applyNumberFormat="1" applyFont="1" applyFill="1" applyBorder="1" applyAlignment="1">
      <alignment horizontal="center"/>
    </xf>
    <xf numFmtId="49" fontId="13" fillId="2" borderId="15" xfId="0" applyNumberFormat="1" applyFont="1" applyFill="1" applyBorder="1" applyAlignment="1">
      <alignment horizontal="center"/>
    </xf>
    <xf numFmtId="49" fontId="14" fillId="2" borderId="11" xfId="0" applyNumberFormat="1" applyFont="1" applyFill="1" applyBorder="1" applyAlignment="1">
      <alignment horizontal="center"/>
    </xf>
    <xf numFmtId="49" fontId="9" fillId="2" borderId="11" xfId="0" applyNumberFormat="1" applyFont="1" applyFill="1" applyBorder="1" applyAlignment="1">
      <alignment horizontal="center"/>
    </xf>
    <xf numFmtId="49" fontId="13" fillId="2" borderId="11" xfId="0" applyNumberFormat="1" applyFont="1" applyFill="1" applyBorder="1" applyAlignment="1">
      <alignment horizontal="center"/>
    </xf>
    <xf numFmtId="49" fontId="12" fillId="2" borderId="11" xfId="0" applyNumberFormat="1" applyFont="1" applyFill="1" applyBorder="1" applyAlignment="1">
      <alignment horizontal="center"/>
    </xf>
    <xf numFmtId="49" fontId="13" fillId="2" borderId="29" xfId="0" applyNumberFormat="1" applyFont="1" applyFill="1" applyBorder="1" applyAlignment="1">
      <alignment horizontal="left" wrapText="1"/>
    </xf>
    <xf numFmtId="49" fontId="10" fillId="2" borderId="28" xfId="0" applyNumberFormat="1" applyFont="1" applyFill="1" applyBorder="1" applyAlignment="1">
      <alignment horizontal="left" wrapText="1"/>
    </xf>
    <xf numFmtId="0" fontId="10" fillId="2" borderId="18" xfId="0" applyFont="1" applyFill="1" applyBorder="1" applyAlignment="1">
      <alignment horizontal="left" wrapText="1"/>
    </xf>
    <xf numFmtId="49" fontId="9" fillId="2" borderId="31" xfId="0" applyNumberFormat="1" applyFont="1" applyFill="1" applyBorder="1" applyAlignment="1">
      <alignment horizontal="left" wrapText="1"/>
    </xf>
    <xf numFmtId="49" fontId="13" fillId="2" borderId="32" xfId="0" applyNumberFormat="1" applyFont="1" applyFill="1" applyBorder="1" applyAlignment="1">
      <alignment horizontal="center"/>
    </xf>
    <xf numFmtId="49" fontId="9" fillId="2" borderId="14" xfId="0" applyNumberFormat="1" applyFont="1" applyFill="1" applyBorder="1" applyAlignment="1">
      <alignment horizontal="left" wrapText="1"/>
    </xf>
    <xf numFmtId="49" fontId="13" fillId="2" borderId="25" xfId="0" applyNumberFormat="1" applyFont="1" applyFill="1" applyBorder="1" applyAlignment="1">
      <alignment horizontal="center"/>
    </xf>
    <xf numFmtId="164" fontId="13" fillId="2" borderId="30" xfId="0" applyNumberFormat="1" applyFont="1" applyFill="1" applyBorder="1" applyAlignment="1">
      <alignment horizontal="right"/>
    </xf>
    <xf numFmtId="49" fontId="10" fillId="2" borderId="31" xfId="0" applyNumberFormat="1" applyFont="1" applyFill="1" applyBorder="1" applyAlignment="1">
      <alignment horizontal="left" wrapText="1"/>
    </xf>
    <xf numFmtId="49" fontId="10" fillId="2" borderId="33" xfId="0" applyNumberFormat="1" applyFont="1" applyFill="1" applyBorder="1" applyAlignment="1">
      <alignment horizontal="center"/>
    </xf>
    <xf numFmtId="49" fontId="13" fillId="2" borderId="31" xfId="0" applyNumberFormat="1" applyFont="1" applyFill="1" applyBorder="1" applyAlignment="1">
      <alignment horizontal="left" wrapText="1"/>
    </xf>
    <xf numFmtId="0" fontId="10" fillId="2" borderId="18" xfId="0" applyNumberFormat="1" applyFont="1" applyFill="1" applyBorder="1" applyAlignment="1">
      <alignment horizontal="left" wrapText="1"/>
    </xf>
    <xf numFmtId="49" fontId="10" fillId="2" borderId="34" xfId="0" applyNumberFormat="1" applyFont="1" applyFill="1" applyBorder="1" applyAlignment="1">
      <alignment horizontal="left" wrapText="1"/>
    </xf>
    <xf numFmtId="49" fontId="11" fillId="2" borderId="15" xfId="0" applyNumberFormat="1" applyFont="1" applyFill="1" applyBorder="1" applyAlignment="1">
      <alignment horizontal="center"/>
    </xf>
    <xf numFmtId="49" fontId="10" fillId="2" borderId="35" xfId="0" applyNumberFormat="1" applyFont="1" applyFill="1" applyBorder="1" applyAlignment="1">
      <alignment horizontal="left" wrapText="1"/>
    </xf>
    <xf numFmtId="0" fontId="10" fillId="2" borderId="36" xfId="0" applyNumberFormat="1" applyFont="1" applyFill="1" applyBorder="1" applyAlignment="1">
      <alignment horizontal="left" wrapText="1"/>
    </xf>
    <xf numFmtId="49" fontId="10" fillId="2" borderId="32" xfId="0" applyNumberFormat="1" applyFont="1" applyFill="1" applyBorder="1" applyAlignment="1">
      <alignment horizontal="center"/>
    </xf>
    <xf numFmtId="49" fontId="12" fillId="2" borderId="32" xfId="0" applyNumberFormat="1" applyFont="1" applyFill="1" applyBorder="1" applyAlignment="1">
      <alignment horizontal="center"/>
    </xf>
    <xf numFmtId="49" fontId="11" fillId="2" borderId="11" xfId="0" applyNumberFormat="1" applyFont="1" applyFill="1" applyBorder="1" applyAlignment="1">
      <alignment horizontal="center"/>
    </xf>
    <xf numFmtId="49" fontId="11" fillId="2" borderId="19" xfId="0" applyNumberFormat="1" applyFont="1" applyFill="1" applyBorder="1" applyAlignment="1">
      <alignment horizontal="center"/>
    </xf>
    <xf numFmtId="49" fontId="9" fillId="2" borderId="37" xfId="0" applyNumberFormat="1" applyFont="1" applyFill="1" applyBorder="1" applyAlignment="1">
      <alignment horizontal="left" wrapText="1"/>
    </xf>
    <xf numFmtId="49" fontId="9" fillId="2" borderId="34" xfId="0" applyNumberFormat="1" applyFont="1" applyFill="1" applyBorder="1" applyAlignment="1">
      <alignment horizontal="left" wrapText="1"/>
    </xf>
    <xf numFmtId="0" fontId="10" fillId="2" borderId="28" xfId="0" applyNumberFormat="1" applyFont="1" applyFill="1" applyBorder="1" applyAlignment="1">
      <alignment horizontal="left" wrapText="1"/>
    </xf>
    <xf numFmtId="49" fontId="11" fillId="2" borderId="8" xfId="0" applyNumberFormat="1" applyFont="1" applyFill="1" applyBorder="1" applyAlignment="1">
      <alignment horizontal="center"/>
    </xf>
    <xf numFmtId="49" fontId="9" fillId="2" borderId="40" xfId="0" applyNumberFormat="1" applyFont="1" applyFill="1" applyBorder="1" applyAlignment="1">
      <alignment horizontal="left" wrapText="1"/>
    </xf>
    <xf numFmtId="0" fontId="10" fillId="2" borderId="15" xfId="0" applyNumberFormat="1" applyFont="1" applyFill="1" applyBorder="1" applyAlignment="1">
      <alignment horizontal="center"/>
    </xf>
    <xf numFmtId="49" fontId="12" fillId="2" borderId="33" xfId="0" applyNumberFormat="1" applyFont="1" applyFill="1" applyBorder="1" applyAlignment="1">
      <alignment horizontal="center"/>
    </xf>
    <xf numFmtId="164" fontId="13" fillId="2" borderId="23" xfId="0" applyNumberFormat="1" applyFont="1" applyFill="1" applyBorder="1" applyAlignment="1">
      <alignment horizontal="right"/>
    </xf>
    <xf numFmtId="49" fontId="11" fillId="2" borderId="41" xfId="0" applyNumberFormat="1" applyFont="1" applyFill="1" applyBorder="1" applyAlignment="1">
      <alignment horizontal="left" wrapText="1"/>
    </xf>
    <xf numFmtId="0" fontId="10" fillId="2" borderId="42" xfId="0" applyNumberFormat="1" applyFont="1" applyFill="1" applyBorder="1" applyAlignment="1">
      <alignment horizontal="left" wrapText="1"/>
    </xf>
    <xf numFmtId="49" fontId="11" fillId="2" borderId="33" xfId="0" applyNumberFormat="1" applyFont="1" applyFill="1" applyBorder="1" applyAlignment="1">
      <alignment horizontal="center"/>
    </xf>
    <xf numFmtId="49" fontId="9" fillId="2" borderId="33" xfId="0" applyNumberFormat="1" applyFont="1" applyFill="1" applyBorder="1" applyAlignment="1">
      <alignment horizontal="center"/>
    </xf>
    <xf numFmtId="0" fontId="10" fillId="2" borderId="40" xfId="0" applyNumberFormat="1" applyFont="1" applyFill="1" applyBorder="1" applyAlignment="1">
      <alignment horizontal="left" wrapText="1"/>
    </xf>
    <xf numFmtId="0" fontId="10" fillId="2" borderId="34" xfId="0" applyNumberFormat="1" applyFont="1" applyFill="1" applyBorder="1" applyAlignment="1">
      <alignment horizontal="left" wrapText="1"/>
    </xf>
    <xf numFmtId="49" fontId="10" fillId="2" borderId="17" xfId="0" applyNumberFormat="1" applyFont="1" applyFill="1" applyBorder="1" applyAlignment="1">
      <alignment horizontal="left" wrapText="1"/>
    </xf>
    <xf numFmtId="49" fontId="16" fillId="2" borderId="4" xfId="0" applyNumberFormat="1" applyFont="1" applyFill="1" applyBorder="1" applyAlignment="1">
      <alignment horizontal="center"/>
    </xf>
    <xf numFmtId="49" fontId="10" fillId="2" borderId="39" xfId="0" applyNumberFormat="1" applyFont="1" applyFill="1" applyBorder="1" applyAlignment="1">
      <alignment horizontal="left" wrapText="1"/>
    </xf>
    <xf numFmtId="49" fontId="12" fillId="2" borderId="43" xfId="0" applyNumberFormat="1" applyFont="1" applyFill="1" applyBorder="1" applyAlignment="1">
      <alignment horizontal="center"/>
    </xf>
    <xf numFmtId="49" fontId="11" fillId="2" borderId="44" xfId="0" applyNumberFormat="1" applyFont="1" applyFill="1" applyBorder="1" applyAlignment="1">
      <alignment wrapText="1"/>
    </xf>
    <xf numFmtId="49" fontId="17" fillId="2" borderId="44" xfId="0" applyNumberFormat="1" applyFont="1" applyFill="1" applyBorder="1" applyAlignment="1">
      <alignment horizontal="center" wrapText="1"/>
    </xf>
    <xf numFmtId="49" fontId="12" fillId="2" borderId="44" xfId="0" applyNumberFormat="1" applyFont="1" applyFill="1" applyBorder="1" applyAlignment="1">
      <alignment horizontal="center"/>
    </xf>
    <xf numFmtId="49" fontId="17" fillId="2" borderId="44" xfId="0" applyNumberFormat="1" applyFont="1" applyFill="1" applyBorder="1" applyAlignment="1">
      <alignment wrapText="1"/>
    </xf>
    <xf numFmtId="164" fontId="0" fillId="2" borderId="0" xfId="0" applyNumberFormat="1" applyFill="1"/>
    <xf numFmtId="49" fontId="8" fillId="2" borderId="45" xfId="1" applyNumberFormat="1" applyFont="1" applyFill="1" applyBorder="1" applyAlignment="1" applyProtection="1">
      <alignment horizontal="center" vertical="center" wrapText="1"/>
    </xf>
    <xf numFmtId="49" fontId="14" fillId="2" borderId="46" xfId="0" applyNumberFormat="1" applyFont="1" applyFill="1" applyBorder="1" applyAlignment="1">
      <alignment horizontal="center" vertical="center"/>
    </xf>
    <xf numFmtId="49" fontId="14" fillId="2" borderId="47" xfId="0" applyNumberFormat="1" applyFont="1" applyFill="1" applyBorder="1" applyAlignment="1">
      <alignment horizontal="center" vertical="center"/>
    </xf>
    <xf numFmtId="49" fontId="14" fillId="2" borderId="48" xfId="0" applyNumberFormat="1" applyFont="1" applyFill="1" applyBorder="1" applyAlignment="1">
      <alignment vertical="center"/>
    </xf>
    <xf numFmtId="0" fontId="0" fillId="2" borderId="46" xfId="0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49" fontId="14" fillId="2" borderId="48" xfId="0" applyNumberFormat="1" applyFont="1" applyFill="1" applyBorder="1" applyAlignment="1">
      <alignment horizontal="center" vertical="center"/>
    </xf>
    <xf numFmtId="49" fontId="14" fillId="2" borderId="44" xfId="0" applyNumberFormat="1" applyFont="1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164" fontId="10" fillId="2" borderId="49" xfId="0" applyNumberFormat="1" applyFont="1" applyFill="1" applyBorder="1" applyAlignment="1">
      <alignment horizontal="right"/>
    </xf>
    <xf numFmtId="164" fontId="10" fillId="2" borderId="50" xfId="0" applyNumberFormat="1" applyFont="1" applyFill="1" applyBorder="1" applyAlignment="1">
      <alignment horizontal="right"/>
    </xf>
    <xf numFmtId="164" fontId="10" fillId="2" borderId="51" xfId="0" applyNumberFormat="1" applyFont="1" applyFill="1" applyBorder="1" applyAlignment="1">
      <alignment horizontal="right"/>
    </xf>
    <xf numFmtId="49" fontId="13" fillId="2" borderId="52" xfId="0" applyNumberFormat="1" applyFont="1" applyFill="1" applyBorder="1" applyAlignment="1">
      <alignment horizontal="left" wrapText="1"/>
    </xf>
    <xf numFmtId="49" fontId="10" fillId="2" borderId="54" xfId="0" applyNumberFormat="1" applyFont="1" applyFill="1" applyBorder="1" applyAlignment="1">
      <alignment horizontal="center"/>
    </xf>
    <xf numFmtId="49" fontId="12" fillId="2" borderId="56" xfId="0" applyNumberFormat="1" applyFont="1" applyFill="1" applyBorder="1" applyAlignment="1">
      <alignment horizontal="center"/>
    </xf>
    <xf numFmtId="49" fontId="8" fillId="2" borderId="27" xfId="1" applyNumberFormat="1" applyFont="1" applyFill="1" applyBorder="1" applyAlignment="1" applyProtection="1">
      <alignment horizontal="center" vertical="center" wrapText="1"/>
    </xf>
    <xf numFmtId="49" fontId="13" fillId="2" borderId="55" xfId="0" applyNumberFormat="1" applyFont="1" applyFill="1" applyBorder="1" applyAlignment="1">
      <alignment horizontal="left" wrapText="1"/>
    </xf>
    <xf numFmtId="49" fontId="13" fillId="2" borderId="0" xfId="0" applyNumberFormat="1" applyFont="1" applyFill="1" applyBorder="1" applyAlignment="1">
      <alignment horizontal="left" wrapText="1"/>
    </xf>
    <xf numFmtId="0" fontId="9" fillId="2" borderId="58" xfId="0" applyNumberFormat="1" applyFont="1" applyFill="1" applyBorder="1" applyAlignment="1">
      <alignment horizontal="left" wrapText="1"/>
    </xf>
    <xf numFmtId="49" fontId="9" fillId="2" borderId="59" xfId="0" applyNumberFormat="1" applyFont="1" applyFill="1" applyBorder="1" applyAlignment="1">
      <alignment horizontal="center"/>
    </xf>
    <xf numFmtId="49" fontId="13" fillId="2" borderId="60" xfId="0" applyNumberFormat="1" applyFont="1" applyFill="1" applyBorder="1" applyAlignment="1">
      <alignment horizontal="center"/>
    </xf>
    <xf numFmtId="164" fontId="13" fillId="2" borderId="61" xfId="0" applyNumberFormat="1" applyFont="1" applyFill="1" applyBorder="1" applyAlignment="1">
      <alignment horizontal="right"/>
    </xf>
    <xf numFmtId="0" fontId="20" fillId="2" borderId="0" xfId="0" applyFont="1" applyFill="1"/>
    <xf numFmtId="0" fontId="21" fillId="2" borderId="1" xfId="0" applyFont="1" applyFill="1" applyBorder="1" applyAlignment="1">
      <alignment horizontal="center" vertical="center"/>
    </xf>
    <xf numFmtId="49" fontId="13" fillId="2" borderId="56" xfId="0" applyNumberFormat="1" applyFont="1" applyFill="1" applyBorder="1" applyAlignment="1">
      <alignment horizontal="center"/>
    </xf>
    <xf numFmtId="164" fontId="12" fillId="2" borderId="9" xfId="0" applyNumberFormat="1" applyFont="1" applyFill="1" applyBorder="1" applyAlignment="1">
      <alignment horizontal="right"/>
    </xf>
    <xf numFmtId="164" fontId="12" fillId="2" borderId="23" xfId="0" applyNumberFormat="1" applyFont="1" applyFill="1" applyBorder="1" applyAlignment="1">
      <alignment horizontal="right"/>
    </xf>
    <xf numFmtId="164" fontId="12" fillId="2" borderId="30" xfId="0" applyNumberFormat="1" applyFont="1" applyFill="1" applyBorder="1" applyAlignment="1">
      <alignment horizontal="right"/>
    </xf>
    <xf numFmtId="164" fontId="14" fillId="2" borderId="26" xfId="0" applyNumberFormat="1" applyFont="1" applyFill="1" applyBorder="1" applyAlignment="1">
      <alignment horizontal="right"/>
    </xf>
    <xf numFmtId="164" fontId="11" fillId="2" borderId="16" xfId="0" applyNumberFormat="1" applyFont="1" applyFill="1" applyBorder="1" applyAlignment="1">
      <alignment horizontal="right"/>
    </xf>
    <xf numFmtId="164" fontId="12" fillId="2" borderId="27" xfId="0" applyNumberFormat="1" applyFont="1" applyFill="1" applyBorder="1" applyAlignment="1">
      <alignment horizontal="right"/>
    </xf>
    <xf numFmtId="164" fontId="9" fillId="2" borderId="12" xfId="0" applyNumberFormat="1" applyFont="1" applyFill="1" applyBorder="1" applyAlignment="1">
      <alignment horizontal="right"/>
    </xf>
    <xf numFmtId="164" fontId="9" fillId="2" borderId="16" xfId="0" applyNumberFormat="1" applyFont="1" applyFill="1" applyBorder="1" applyAlignment="1">
      <alignment horizontal="right"/>
    </xf>
    <xf numFmtId="164" fontId="13" fillId="2" borderId="9" xfId="0" applyNumberFormat="1" applyFont="1" applyFill="1" applyBorder="1" applyAlignment="1">
      <alignment horizontal="right"/>
    </xf>
    <xf numFmtId="164" fontId="10" fillId="2" borderId="26" xfId="0" applyNumberFormat="1" applyFont="1" applyFill="1" applyBorder="1" applyAlignment="1">
      <alignment horizontal="right"/>
    </xf>
    <xf numFmtId="164" fontId="11" fillId="2" borderId="9" xfId="0" applyNumberFormat="1" applyFont="1" applyFill="1" applyBorder="1" applyAlignment="1">
      <alignment horizontal="right"/>
    </xf>
    <xf numFmtId="164" fontId="11" fillId="2" borderId="27" xfId="0" applyNumberFormat="1" applyFont="1" applyFill="1" applyBorder="1" applyAlignment="1">
      <alignment horizontal="right"/>
    </xf>
    <xf numFmtId="164" fontId="10" fillId="2" borderId="38" xfId="0" applyNumberFormat="1" applyFont="1" applyFill="1" applyBorder="1" applyAlignment="1">
      <alignment horizontal="right"/>
    </xf>
    <xf numFmtId="164" fontId="14" fillId="2" borderId="12" xfId="0" applyNumberFormat="1" applyFont="1" applyFill="1" applyBorder="1" applyAlignment="1">
      <alignment horizontal="right"/>
    </xf>
    <xf numFmtId="164" fontId="9" fillId="2" borderId="27" xfId="0" applyNumberFormat="1" applyFont="1" applyFill="1" applyBorder="1" applyAlignment="1">
      <alignment horizontal="right"/>
    </xf>
    <xf numFmtId="164" fontId="14" fillId="2" borderId="16" xfId="0" applyNumberFormat="1" applyFont="1" applyFill="1" applyBorder="1" applyAlignment="1">
      <alignment horizontal="right"/>
    </xf>
    <xf numFmtId="164" fontId="13" fillId="2" borderId="57" xfId="0" applyNumberFormat="1" applyFont="1" applyFill="1" applyBorder="1" applyAlignment="1">
      <alignment horizontal="right"/>
    </xf>
    <xf numFmtId="164" fontId="9" fillId="2" borderId="49" xfId="0" applyNumberFormat="1" applyFont="1" applyFill="1" applyBorder="1" applyAlignment="1">
      <alignment horizontal="right"/>
    </xf>
    <xf numFmtId="2" fontId="9" fillId="2" borderId="13" xfId="0" applyNumberFormat="1" applyFont="1" applyFill="1" applyBorder="1" applyAlignment="1">
      <alignment horizontal="left" wrapText="1"/>
    </xf>
    <xf numFmtId="164" fontId="9" fillId="2" borderId="38" xfId="0" applyNumberFormat="1" applyFont="1" applyFill="1" applyBorder="1" applyAlignment="1">
      <alignment horizontal="right"/>
    </xf>
    <xf numFmtId="165" fontId="9" fillId="2" borderId="12" xfId="0" applyNumberFormat="1" applyFont="1" applyFill="1" applyBorder="1" applyAlignment="1">
      <alignment horizontal="right"/>
    </xf>
    <xf numFmtId="165" fontId="9" fillId="2" borderId="16" xfId="0" applyNumberFormat="1" applyFont="1" applyFill="1" applyBorder="1" applyAlignment="1">
      <alignment horizontal="right"/>
    </xf>
    <xf numFmtId="165" fontId="12" fillId="2" borderId="30" xfId="0" applyNumberFormat="1" applyFont="1" applyFill="1" applyBorder="1" applyAlignment="1">
      <alignment horizontal="right"/>
    </xf>
    <xf numFmtId="164" fontId="10" fillId="2" borderId="27" xfId="0" applyNumberFormat="1" applyFont="1" applyFill="1" applyBorder="1" applyAlignment="1">
      <alignment horizontal="right"/>
    </xf>
    <xf numFmtId="164" fontId="14" fillId="2" borderId="9" xfId="0" applyNumberFormat="1" applyFont="1" applyFill="1" applyBorder="1" applyAlignment="1">
      <alignment horizontal="right"/>
    </xf>
    <xf numFmtId="164" fontId="18" fillId="2" borderId="44" xfId="0" applyNumberFormat="1" applyFont="1" applyFill="1" applyBorder="1" applyAlignment="1">
      <alignment horizontal="right"/>
    </xf>
    <xf numFmtId="164" fontId="13" fillId="2" borderId="53" xfId="0" applyNumberFormat="1" applyFont="1" applyFill="1" applyBorder="1" applyAlignment="1">
      <alignment horizontal="right"/>
    </xf>
    <xf numFmtId="164" fontId="14" fillId="2" borderId="68" xfId="0" applyNumberFormat="1" applyFont="1" applyFill="1" applyBorder="1" applyAlignment="1">
      <alignment horizontal="right"/>
    </xf>
    <xf numFmtId="164" fontId="13" fillId="2" borderId="69" xfId="0" applyNumberFormat="1" applyFont="1" applyFill="1" applyBorder="1" applyAlignment="1">
      <alignment horizontal="right"/>
    </xf>
    <xf numFmtId="165" fontId="12" fillId="2" borderId="57" xfId="0" applyNumberFormat="1" applyFont="1" applyFill="1" applyBorder="1" applyAlignment="1">
      <alignment horizontal="right"/>
    </xf>
    <xf numFmtId="164" fontId="10" fillId="2" borderId="54" xfId="0" applyNumberFormat="1" applyFont="1" applyFill="1" applyBorder="1" applyAlignment="1">
      <alignment horizontal="right"/>
    </xf>
    <xf numFmtId="164" fontId="10" fillId="2" borderId="8" xfId="0" applyNumberFormat="1" applyFont="1" applyFill="1" applyBorder="1" applyAlignment="1">
      <alignment horizontal="right"/>
    </xf>
    <xf numFmtId="164" fontId="10" fillId="2" borderId="11" xfId="0" applyNumberFormat="1" applyFont="1" applyFill="1" applyBorder="1" applyAlignment="1">
      <alignment horizontal="right"/>
    </xf>
    <xf numFmtId="164" fontId="10" fillId="2" borderId="15" xfId="0" applyNumberFormat="1" applyFont="1" applyFill="1" applyBorder="1" applyAlignment="1">
      <alignment horizontal="right"/>
    </xf>
    <xf numFmtId="164" fontId="12" fillId="2" borderId="8" xfId="0" applyNumberFormat="1" applyFont="1" applyFill="1" applyBorder="1" applyAlignment="1">
      <alignment horizontal="right"/>
    </xf>
    <xf numFmtId="164" fontId="11" fillId="2" borderId="11" xfId="0" applyNumberFormat="1" applyFont="1" applyFill="1" applyBorder="1" applyAlignment="1">
      <alignment horizontal="right"/>
    </xf>
    <xf numFmtId="164" fontId="13" fillId="2" borderId="15" xfId="0" applyNumberFormat="1" applyFont="1" applyFill="1" applyBorder="1" applyAlignment="1">
      <alignment horizontal="right"/>
    </xf>
    <xf numFmtId="164" fontId="12" fillId="2" borderId="25" xfId="0" applyNumberFormat="1" applyFont="1" applyFill="1" applyBorder="1" applyAlignment="1">
      <alignment horizontal="right"/>
    </xf>
    <xf numFmtId="164" fontId="14" fillId="2" borderId="33" xfId="0" applyNumberFormat="1" applyFont="1" applyFill="1" applyBorder="1" applyAlignment="1">
      <alignment horizontal="right"/>
    </xf>
    <xf numFmtId="164" fontId="11" fillId="2" borderId="15" xfId="0" applyNumberFormat="1" applyFont="1" applyFill="1" applyBorder="1" applyAlignment="1">
      <alignment horizontal="right"/>
    </xf>
    <xf numFmtId="164" fontId="12" fillId="2" borderId="32" xfId="0" applyNumberFormat="1" applyFont="1" applyFill="1" applyBorder="1" applyAlignment="1">
      <alignment horizontal="right"/>
    </xf>
    <xf numFmtId="164" fontId="9" fillId="2" borderId="11" xfId="0" applyNumberFormat="1" applyFont="1" applyFill="1" applyBorder="1" applyAlignment="1">
      <alignment horizontal="right"/>
    </xf>
    <xf numFmtId="164" fontId="9" fillId="2" borderId="15" xfId="0" applyNumberFormat="1" applyFont="1" applyFill="1" applyBorder="1" applyAlignment="1">
      <alignment horizontal="right"/>
    </xf>
    <xf numFmtId="164" fontId="13" fillId="2" borderId="8" xfId="0" applyNumberFormat="1" applyFont="1" applyFill="1" applyBorder="1" applyAlignment="1">
      <alignment horizontal="right"/>
    </xf>
    <xf numFmtId="164" fontId="13" fillId="2" borderId="25" xfId="0" applyNumberFormat="1" applyFont="1" applyFill="1" applyBorder="1" applyAlignment="1">
      <alignment horizontal="right"/>
    </xf>
    <xf numFmtId="164" fontId="10" fillId="2" borderId="33" xfId="0" applyNumberFormat="1" applyFont="1" applyFill="1" applyBorder="1" applyAlignment="1">
      <alignment horizontal="right"/>
    </xf>
    <xf numFmtId="164" fontId="11" fillId="2" borderId="8" xfId="0" applyNumberFormat="1" applyFont="1" applyFill="1" applyBorder="1" applyAlignment="1">
      <alignment horizontal="right"/>
    </xf>
    <xf numFmtId="164" fontId="11" fillId="2" borderId="32" xfId="0" applyNumberFormat="1" applyFont="1" applyFill="1" applyBorder="1" applyAlignment="1">
      <alignment horizontal="right"/>
    </xf>
    <xf numFmtId="164" fontId="10" fillId="2" borderId="19" xfId="0" applyNumberFormat="1" applyFont="1" applyFill="1" applyBorder="1" applyAlignment="1">
      <alignment horizontal="right"/>
    </xf>
    <xf numFmtId="164" fontId="14" fillId="2" borderId="11" xfId="0" applyNumberFormat="1" applyFont="1" applyFill="1" applyBorder="1" applyAlignment="1">
      <alignment horizontal="right"/>
    </xf>
    <xf numFmtId="164" fontId="9" fillId="2" borderId="32" xfId="0" applyNumberFormat="1" applyFont="1" applyFill="1" applyBorder="1" applyAlignment="1">
      <alignment horizontal="right"/>
    </xf>
    <xf numFmtId="164" fontId="14" fillId="2" borderId="15" xfId="0" applyNumberFormat="1" applyFont="1" applyFill="1" applyBorder="1" applyAlignment="1">
      <alignment horizontal="right"/>
    </xf>
    <xf numFmtId="164" fontId="12" fillId="2" borderId="22" xfId="0" applyNumberFormat="1" applyFont="1" applyFill="1" applyBorder="1" applyAlignment="1">
      <alignment horizontal="right"/>
    </xf>
    <xf numFmtId="164" fontId="13" fillId="2" borderId="22" xfId="0" applyNumberFormat="1" applyFont="1" applyFill="1" applyBorder="1" applyAlignment="1">
      <alignment horizontal="right"/>
    </xf>
    <xf numFmtId="164" fontId="13" fillId="2" borderId="56" xfId="0" applyNumberFormat="1" applyFont="1" applyFill="1" applyBorder="1" applyAlignment="1">
      <alignment horizontal="right"/>
    </xf>
    <xf numFmtId="164" fontId="9" fillId="2" borderId="19" xfId="0" applyNumberFormat="1" applyFont="1" applyFill="1" applyBorder="1" applyAlignment="1">
      <alignment horizontal="right"/>
    </xf>
    <xf numFmtId="164" fontId="14" fillId="2" borderId="8" xfId="0" applyNumberFormat="1" applyFont="1" applyFill="1" applyBorder="1" applyAlignment="1">
      <alignment horizontal="right"/>
    </xf>
    <xf numFmtId="164" fontId="14" fillId="2" borderId="59" xfId="0" applyNumberFormat="1" applyFont="1" applyFill="1" applyBorder="1" applyAlignment="1">
      <alignment horizontal="right"/>
    </xf>
    <xf numFmtId="164" fontId="13" fillId="2" borderId="60" xfId="0" applyNumberFormat="1" applyFont="1" applyFill="1" applyBorder="1" applyAlignment="1">
      <alignment horizontal="right"/>
    </xf>
    <xf numFmtId="165" fontId="11" fillId="2" borderId="11" xfId="0" applyNumberFormat="1" applyFont="1" applyFill="1" applyBorder="1" applyAlignment="1">
      <alignment horizontal="right"/>
    </xf>
    <xf numFmtId="165" fontId="9" fillId="2" borderId="11" xfId="0" applyNumberFormat="1" applyFont="1" applyFill="1" applyBorder="1" applyAlignment="1">
      <alignment horizontal="right"/>
    </xf>
    <xf numFmtId="165" fontId="9" fillId="2" borderId="15" xfId="0" applyNumberFormat="1" applyFont="1" applyFill="1" applyBorder="1" applyAlignment="1">
      <alignment horizontal="right"/>
    </xf>
    <xf numFmtId="165" fontId="12" fillId="2" borderId="56" xfId="0" applyNumberFormat="1" applyFont="1" applyFill="1" applyBorder="1" applyAlignment="1">
      <alignment horizontal="right"/>
    </xf>
    <xf numFmtId="165" fontId="12" fillId="2" borderId="25" xfId="0" applyNumberFormat="1" applyFont="1" applyFill="1" applyBorder="1" applyAlignment="1">
      <alignment horizontal="right"/>
    </xf>
    <xf numFmtId="164" fontId="10" fillId="2" borderId="4" xfId="0" applyNumberFormat="1" applyFont="1" applyFill="1" applyBorder="1" applyAlignment="1">
      <alignment horizontal="right"/>
    </xf>
    <xf numFmtId="164" fontId="10" fillId="2" borderId="32" xfId="0" applyNumberFormat="1" applyFont="1" applyFill="1" applyBorder="1" applyAlignment="1">
      <alignment horizontal="right"/>
    </xf>
    <xf numFmtId="164" fontId="13" fillId="2" borderId="43" xfId="0" applyNumberFormat="1" applyFont="1" applyFill="1" applyBorder="1" applyAlignment="1">
      <alignment horizontal="right"/>
    </xf>
    <xf numFmtId="0" fontId="6" fillId="2" borderId="70" xfId="0" applyFont="1" applyFill="1" applyBorder="1" applyAlignment="1">
      <alignment horizontal="center" vertical="center" wrapText="1"/>
    </xf>
    <xf numFmtId="49" fontId="9" fillId="2" borderId="20" xfId="0" applyNumberFormat="1" applyFont="1" applyFill="1" applyBorder="1" applyAlignment="1">
      <alignment horizontal="left" vertical="top" wrapText="1"/>
    </xf>
    <xf numFmtId="49" fontId="14" fillId="2" borderId="20" xfId="0" applyNumberFormat="1" applyFont="1" applyFill="1" applyBorder="1" applyAlignment="1">
      <alignment horizontal="left" vertical="top" wrapText="1"/>
    </xf>
    <xf numFmtId="49" fontId="14" fillId="2" borderId="71" xfId="0" applyNumberFormat="1" applyFont="1" applyFill="1" applyBorder="1" applyAlignment="1">
      <alignment horizontal="center"/>
    </xf>
    <xf numFmtId="49" fontId="10" fillId="2" borderId="72" xfId="0" applyNumberFormat="1" applyFont="1" applyFill="1" applyBorder="1" applyAlignment="1">
      <alignment horizontal="left" wrapText="1"/>
    </xf>
    <xf numFmtId="0" fontId="12" fillId="2" borderId="25" xfId="0" applyNumberFormat="1" applyFont="1" applyFill="1" applyBorder="1" applyAlignment="1">
      <alignment horizontal="center"/>
    </xf>
    <xf numFmtId="49" fontId="14" fillId="2" borderId="13" xfId="0" applyNumberFormat="1" applyFont="1" applyFill="1" applyBorder="1" applyAlignment="1">
      <alignment horizontal="left" wrapText="1"/>
    </xf>
    <xf numFmtId="49" fontId="9" fillId="2" borderId="39" xfId="0" applyNumberFormat="1" applyFont="1" applyFill="1" applyBorder="1" applyAlignment="1">
      <alignment horizontal="left" wrapText="1"/>
    </xf>
    <xf numFmtId="49" fontId="13" fillId="2" borderId="19" xfId="0" applyNumberFormat="1" applyFont="1" applyFill="1" applyBorder="1" applyAlignment="1">
      <alignment horizontal="center"/>
    </xf>
    <xf numFmtId="0" fontId="10" fillId="2" borderId="15" xfId="0" applyFont="1" applyFill="1" applyBorder="1" applyAlignment="1">
      <alignment horizontal="center"/>
    </xf>
    <xf numFmtId="49" fontId="8" fillId="2" borderId="48" xfId="1" applyNumberFormat="1" applyFont="1" applyFill="1" applyBorder="1" applyAlignment="1" applyProtection="1">
      <alignment horizontal="center" vertical="center" wrapText="1"/>
    </xf>
    <xf numFmtId="49" fontId="9" fillId="2" borderId="20" xfId="0" applyNumberFormat="1" applyFont="1" applyFill="1" applyBorder="1" applyAlignment="1">
      <alignment horizontal="left" wrapText="1"/>
    </xf>
    <xf numFmtId="0" fontId="13" fillId="2" borderId="25" xfId="0" applyFont="1" applyFill="1" applyBorder="1" applyAlignment="1">
      <alignment horizontal="center"/>
    </xf>
    <xf numFmtId="49" fontId="8" fillId="2" borderId="0" xfId="1" applyNumberFormat="1" applyFont="1" applyFill="1" applyBorder="1" applyAlignment="1" applyProtection="1">
      <alignment horizontal="center" vertical="center" wrapText="1"/>
    </xf>
    <xf numFmtId="49" fontId="2" fillId="2" borderId="0" xfId="1" applyNumberFormat="1" applyFont="1" applyFill="1" applyBorder="1" applyAlignment="1" applyProtection="1">
      <alignment horizontal="right" vertical="center" wrapText="1"/>
    </xf>
    <xf numFmtId="49" fontId="9" fillId="0" borderId="74" xfId="0" applyNumberFormat="1" applyFont="1" applyFill="1" applyBorder="1" applyAlignment="1">
      <alignment horizontal="left" wrapText="1"/>
    </xf>
    <xf numFmtId="49" fontId="23" fillId="2" borderId="74" xfId="0" applyNumberFormat="1" applyFont="1" applyFill="1" applyBorder="1" applyAlignment="1">
      <alignment horizontal="left" wrapText="1"/>
    </xf>
    <xf numFmtId="49" fontId="9" fillId="0" borderId="39" xfId="0" applyNumberFormat="1" applyFont="1" applyFill="1" applyBorder="1" applyAlignment="1">
      <alignment horizontal="left" wrapText="1"/>
    </xf>
    <xf numFmtId="49" fontId="9" fillId="0" borderId="41" xfId="0" applyNumberFormat="1" applyFont="1" applyFill="1" applyBorder="1" applyAlignment="1">
      <alignment horizontal="left" wrapText="1"/>
    </xf>
    <xf numFmtId="49" fontId="9" fillId="0" borderId="20" xfId="0" applyNumberFormat="1" applyFont="1" applyFill="1" applyBorder="1" applyAlignment="1">
      <alignment horizontal="left" wrapText="1"/>
    </xf>
    <xf numFmtId="0" fontId="0" fillId="2" borderId="0" xfId="0" applyFill="1"/>
    <xf numFmtId="49" fontId="24" fillId="2" borderId="74" xfId="0" applyNumberFormat="1" applyFont="1" applyFill="1" applyBorder="1" applyAlignment="1">
      <alignment horizontal="left" wrapText="1"/>
    </xf>
    <xf numFmtId="49" fontId="24" fillId="2" borderId="13" xfId="0" applyNumberFormat="1" applyFont="1" applyFill="1" applyBorder="1" applyAlignment="1">
      <alignment horizontal="left" wrapText="1"/>
    </xf>
    <xf numFmtId="49" fontId="13" fillId="2" borderId="22" xfId="0" applyNumberFormat="1" applyFont="1" applyFill="1" applyBorder="1" applyAlignment="1">
      <alignment horizontal="center"/>
    </xf>
    <xf numFmtId="49" fontId="10" fillId="2" borderId="41" xfId="0" applyNumberFormat="1" applyFont="1" applyFill="1" applyBorder="1" applyAlignment="1">
      <alignment horizontal="left" wrapText="1"/>
    </xf>
    <xf numFmtId="49" fontId="9" fillId="2" borderId="41" xfId="0" applyNumberFormat="1" applyFont="1" applyFill="1" applyBorder="1" applyAlignment="1">
      <alignment horizontal="left" wrapText="1"/>
    </xf>
    <xf numFmtId="49" fontId="12" fillId="2" borderId="73" xfId="0" applyNumberFormat="1" applyFont="1" applyFill="1" applyBorder="1" applyAlignment="1">
      <alignment horizontal="left" wrapText="1"/>
    </xf>
    <xf numFmtId="49" fontId="25" fillId="2" borderId="56" xfId="0" applyNumberFormat="1" applyFont="1" applyFill="1" applyBorder="1" applyAlignment="1">
      <alignment horizontal="center"/>
    </xf>
    <xf numFmtId="49" fontId="2" fillId="2" borderId="0" xfId="1" applyNumberFormat="1" applyFont="1" applyFill="1" applyBorder="1" applyAlignment="1" applyProtection="1">
      <alignment horizontal="right" vertical="center" wrapText="1"/>
    </xf>
    <xf numFmtId="49" fontId="19" fillId="2" borderId="0" xfId="1" applyNumberFormat="1" applyFont="1" applyFill="1" applyBorder="1" applyAlignment="1" applyProtection="1">
      <alignment horizontal="right" vertical="center" wrapText="1"/>
    </xf>
    <xf numFmtId="0" fontId="15" fillId="2" borderId="66" xfId="0" applyFont="1" applyFill="1" applyBorder="1" applyAlignment="1">
      <alignment horizontal="center"/>
    </xf>
    <xf numFmtId="0" fontId="15" fillId="2" borderId="67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2" fillId="2" borderId="0" xfId="0" applyFont="1" applyFill="1" applyAlignment="1">
      <alignment horizontal="center" vertical="center"/>
    </xf>
    <xf numFmtId="0" fontId="5" fillId="2" borderId="62" xfId="0" applyFont="1" applyFill="1" applyBorder="1" applyAlignment="1">
      <alignment horizontal="center" vertical="center"/>
    </xf>
    <xf numFmtId="0" fontId="5" fillId="2" borderId="63" xfId="0" applyFont="1" applyFill="1" applyBorder="1" applyAlignment="1">
      <alignment horizontal="center" vertical="center"/>
    </xf>
    <xf numFmtId="49" fontId="7" fillId="2" borderId="64" xfId="1" applyNumberFormat="1" applyFont="1" applyFill="1" applyBorder="1" applyAlignment="1" applyProtection="1">
      <alignment horizontal="center" vertical="center" wrapText="1"/>
    </xf>
    <xf numFmtId="49" fontId="7" fillId="2" borderId="65" xfId="1" applyNumberFormat="1" applyFont="1" applyFill="1" applyBorder="1" applyAlignment="1" applyProtection="1">
      <alignment horizontal="center" vertical="center" wrapText="1"/>
    </xf>
    <xf numFmtId="49" fontId="8" fillId="2" borderId="46" xfId="1" applyNumberFormat="1" applyFont="1" applyFill="1" applyBorder="1" applyAlignment="1" applyProtection="1">
      <alignment horizontal="center" vertical="center" wrapText="1"/>
    </xf>
    <xf numFmtId="49" fontId="8" fillId="2" borderId="48" xfId="1" applyNumberFormat="1" applyFont="1" applyFill="1" applyBorder="1" applyAlignment="1" applyProtection="1">
      <alignment horizontal="center" vertical="center" wrapText="1"/>
    </xf>
    <xf numFmtId="0" fontId="6" fillId="2" borderId="0" xfId="0" applyFont="1" applyFill="1"/>
    <xf numFmtId="0" fontId="26" fillId="2" borderId="0" xfId="0" applyFont="1" applyFill="1" applyAlignment="1">
      <alignment horizontal="right"/>
    </xf>
  </cellXfs>
  <cellStyles count="3">
    <cellStyle name="Обычный" xfId="0" builtinId="0"/>
    <cellStyle name="Обычный 2" xfId="2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194</xdr:row>
      <xdr:rowOff>0</xdr:rowOff>
    </xdr:from>
    <xdr:to>
      <xdr:col>11</xdr:col>
      <xdr:colOff>0</xdr:colOff>
      <xdr:row>194</xdr:row>
      <xdr:rowOff>0</xdr:rowOff>
    </xdr:to>
    <xdr:sp macro="" textlink="">
      <xdr:nvSpPr>
        <xdr:cNvPr id="2" name="2905">
          <a:extLst>
            <a:ext uri="{FF2B5EF4-FFF2-40B4-BE49-F238E27FC236}">
              <a16:creationId xmlns="" xmlns:a16="http://schemas.microsoft.com/office/drawing/2014/main" id="{E0EC39C4-0578-4045-B451-5419F369FBAE}"/>
            </a:ext>
          </a:extLst>
        </xdr:cNvPr>
        <xdr:cNvSpPr>
          <a:spLocks noChangeArrowheads="1"/>
        </xdr:cNvSpPr>
      </xdr:nvSpPr>
      <xdr:spPr bwMode="auto">
        <a:xfrm>
          <a:off x="17373600" y="1063466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24"/>
  <sheetViews>
    <sheetView showGridLines="0" tabSelected="1" view="pageBreakPreview" zoomScale="50" zoomScaleNormal="50" zoomScaleSheetLayoutView="50" workbookViewId="0">
      <selection activeCell="S17" sqref="S17"/>
    </sheetView>
  </sheetViews>
  <sheetFormatPr defaultColWidth="9.140625" defaultRowHeight="12.75"/>
  <cols>
    <col min="1" max="2" width="8.28515625" style="1" customWidth="1"/>
    <col min="3" max="3" width="110.140625" style="109" customWidth="1"/>
    <col min="4" max="5" width="9.85546875" style="1" customWidth="1"/>
    <col min="6" max="6" width="10.7109375" style="1" customWidth="1"/>
    <col min="7" max="7" width="21" style="1" customWidth="1"/>
    <col min="8" max="8" width="13.28515625" style="1" customWidth="1"/>
    <col min="9" max="9" width="22.42578125" style="1" customWidth="1"/>
    <col min="10" max="10" width="21" style="1" customWidth="1"/>
    <col min="11" max="11" width="25.7109375" style="1" customWidth="1"/>
    <col min="12" max="16384" width="9.140625" style="1"/>
  </cols>
  <sheetData>
    <row r="1" spans="1:11" ht="20.25">
      <c r="C1" s="208" t="s">
        <v>1</v>
      </c>
      <c r="D1" s="208"/>
      <c r="E1" s="208"/>
      <c r="F1" s="208"/>
      <c r="G1" s="208"/>
      <c r="H1" s="208"/>
      <c r="I1" s="208"/>
      <c r="J1" s="208"/>
      <c r="K1" s="208"/>
    </row>
    <row r="2" spans="1:11" ht="20.25">
      <c r="C2" s="207" t="s">
        <v>2</v>
      </c>
      <c r="D2" s="207"/>
      <c r="E2" s="207"/>
      <c r="F2" s="207"/>
      <c r="G2" s="207"/>
      <c r="H2" s="207"/>
      <c r="I2" s="207"/>
      <c r="J2" s="207"/>
      <c r="K2" s="207"/>
    </row>
    <row r="3" spans="1:11" ht="20.25">
      <c r="C3" s="193"/>
      <c r="D3" s="193"/>
      <c r="E3" s="193"/>
      <c r="F3" s="193"/>
      <c r="G3" s="193"/>
      <c r="H3" s="207" t="s">
        <v>43</v>
      </c>
      <c r="I3" s="207"/>
      <c r="J3" s="207"/>
      <c r="K3" s="207"/>
    </row>
    <row r="4" spans="1:11" ht="20.25">
      <c r="C4" s="207" t="s">
        <v>44</v>
      </c>
      <c r="D4" s="207"/>
      <c r="E4" s="207"/>
      <c r="F4" s="207"/>
      <c r="G4" s="207"/>
      <c r="H4" s="207"/>
      <c r="I4" s="207"/>
      <c r="J4" s="207"/>
      <c r="K4" s="207"/>
    </row>
    <row r="5" spans="1:11" ht="20.25">
      <c r="C5" s="207" t="s">
        <v>46</v>
      </c>
      <c r="D5" s="207"/>
      <c r="E5" s="207"/>
      <c r="F5" s="207"/>
      <c r="G5" s="207"/>
      <c r="H5" s="207"/>
      <c r="I5" s="207"/>
      <c r="J5" s="207"/>
      <c r="K5" s="207"/>
    </row>
    <row r="6" spans="1:11" ht="20.25">
      <c r="C6" s="193"/>
      <c r="D6" s="193"/>
      <c r="E6" s="193"/>
      <c r="F6" s="193"/>
      <c r="G6" s="207" t="s">
        <v>45</v>
      </c>
      <c r="H6" s="207"/>
      <c r="I6" s="207"/>
      <c r="J6" s="207"/>
      <c r="K6" s="207"/>
    </row>
    <row r="7" spans="1:11" ht="20.25">
      <c r="C7" s="208" t="s">
        <v>258</v>
      </c>
      <c r="D7" s="208"/>
      <c r="E7" s="208"/>
      <c r="F7" s="208"/>
      <c r="G7" s="208"/>
      <c r="H7" s="208"/>
      <c r="I7" s="208"/>
      <c r="J7" s="208"/>
      <c r="K7" s="208"/>
    </row>
    <row r="8" spans="1:11" ht="20.25">
      <c r="C8" s="219"/>
      <c r="D8" s="219"/>
      <c r="E8" s="219"/>
      <c r="F8" s="219"/>
      <c r="G8" s="220" t="s">
        <v>160</v>
      </c>
      <c r="H8" s="220"/>
      <c r="I8" s="220"/>
      <c r="J8" s="220"/>
      <c r="K8" s="220"/>
    </row>
    <row r="9" spans="1:11" ht="25.5" customHeight="1">
      <c r="A9" s="211" t="s">
        <v>62</v>
      </c>
      <c r="B9" s="211"/>
      <c r="C9" s="211"/>
      <c r="D9" s="211"/>
      <c r="E9" s="211"/>
      <c r="F9" s="211"/>
      <c r="G9" s="211"/>
      <c r="H9" s="211"/>
      <c r="I9" s="211"/>
      <c r="J9" s="211"/>
      <c r="K9" s="211"/>
    </row>
    <row r="10" spans="1:11" ht="27.75" customHeight="1">
      <c r="A10" s="211" t="s">
        <v>143</v>
      </c>
      <c r="B10" s="211"/>
      <c r="C10" s="211"/>
      <c r="D10" s="211"/>
      <c r="E10" s="211"/>
      <c r="F10" s="211"/>
      <c r="G10" s="211"/>
      <c r="H10" s="211"/>
      <c r="I10" s="211"/>
      <c r="J10" s="211"/>
      <c r="K10" s="211"/>
    </row>
    <row r="11" spans="1:11" ht="33.75" customHeight="1">
      <c r="C11" s="212" t="s">
        <v>161</v>
      </c>
      <c r="D11" s="212"/>
      <c r="E11" s="212"/>
      <c r="F11" s="212"/>
      <c r="G11" s="212"/>
      <c r="H11" s="212"/>
      <c r="I11" s="212"/>
      <c r="J11" s="2"/>
      <c r="K11" s="3"/>
    </row>
    <row r="12" spans="1:11" ht="39" customHeight="1" thickBot="1"/>
    <row r="13" spans="1:11" ht="53.65" customHeight="1" thickTop="1">
      <c r="A13" s="213" t="s">
        <v>3</v>
      </c>
      <c r="B13" s="214"/>
      <c r="C13" s="110" t="s">
        <v>4</v>
      </c>
      <c r="D13" s="4" t="s">
        <v>5</v>
      </c>
      <c r="E13" s="4" t="s">
        <v>6</v>
      </c>
      <c r="F13" s="4" t="s">
        <v>7</v>
      </c>
      <c r="G13" s="4" t="s">
        <v>8</v>
      </c>
      <c r="H13" s="4" t="s">
        <v>9</v>
      </c>
      <c r="I13" s="179" t="s">
        <v>141</v>
      </c>
      <c r="J13" s="179" t="s">
        <v>162</v>
      </c>
      <c r="K13" s="179" t="s">
        <v>163</v>
      </c>
    </row>
    <row r="14" spans="1:11" ht="21.4" customHeight="1" thickBot="1">
      <c r="A14" s="215">
        <v>1</v>
      </c>
      <c r="B14" s="216"/>
      <c r="C14" s="5">
        <v>2</v>
      </c>
      <c r="D14" s="5" t="s">
        <v>10</v>
      </c>
      <c r="E14" s="5" t="s">
        <v>11</v>
      </c>
      <c r="F14" s="5" t="s">
        <v>12</v>
      </c>
      <c r="G14" s="5" t="s">
        <v>13</v>
      </c>
      <c r="H14" s="5" t="s">
        <v>14</v>
      </c>
      <c r="I14" s="5" t="s">
        <v>15</v>
      </c>
      <c r="J14" s="5" t="s">
        <v>142</v>
      </c>
      <c r="K14" s="5" t="s">
        <v>105</v>
      </c>
    </row>
    <row r="15" spans="1:11" ht="60.95" customHeight="1" thickTop="1" thickBot="1">
      <c r="A15" s="87" t="s">
        <v>16</v>
      </c>
      <c r="B15" s="87"/>
      <c r="C15" s="6" t="s">
        <v>41</v>
      </c>
      <c r="D15" s="7" t="s">
        <v>17</v>
      </c>
      <c r="E15" s="7"/>
      <c r="F15" s="7"/>
      <c r="G15" s="7"/>
      <c r="H15" s="100"/>
      <c r="I15" s="142">
        <f>I16+I57++I64+I90+I104+I156+I175+I181+I149+I189</f>
        <v>99510.7</v>
      </c>
      <c r="J15" s="142">
        <f>J16+J57++J64+J90+J104+J156+J175+J181+J149</f>
        <v>36559.599999999999</v>
      </c>
      <c r="K15" s="142">
        <f>K16+K57++K64+K90+K104+K156+K175+K181+K149</f>
        <v>36963.300000000003</v>
      </c>
    </row>
    <row r="16" spans="1:11" ht="18.75">
      <c r="A16" s="217"/>
      <c r="B16" s="102"/>
      <c r="C16" s="9" t="s">
        <v>19</v>
      </c>
      <c r="D16" s="10" t="s">
        <v>17</v>
      </c>
      <c r="E16" s="11" t="s">
        <v>102</v>
      </c>
      <c r="F16" s="11"/>
      <c r="G16" s="11" t="s">
        <v>18</v>
      </c>
      <c r="H16" s="11" t="s">
        <v>18</v>
      </c>
      <c r="I16" s="143">
        <f>I17+I36+I41+I46</f>
        <v>13032.800000000001</v>
      </c>
      <c r="J16" s="143">
        <f>J17+J36+J41+J46</f>
        <v>12586</v>
      </c>
      <c r="K16" s="12">
        <f>K17+K36+K41+K46</f>
        <v>13063.5</v>
      </c>
    </row>
    <row r="17" spans="1:11" ht="56.25">
      <c r="A17" s="218"/>
      <c r="B17" s="102"/>
      <c r="C17" s="13" t="s">
        <v>20</v>
      </c>
      <c r="D17" s="11" t="s">
        <v>17</v>
      </c>
      <c r="E17" s="14" t="s">
        <v>102</v>
      </c>
      <c r="F17" s="14" t="s">
        <v>109</v>
      </c>
      <c r="G17" s="14"/>
      <c r="H17" s="14"/>
      <c r="I17" s="144">
        <f>I18+I30</f>
        <v>12058.5</v>
      </c>
      <c r="J17" s="144">
        <f>J18+J30</f>
        <v>12032</v>
      </c>
      <c r="K17" s="15">
        <f>K18+K30</f>
        <v>12509.5</v>
      </c>
    </row>
    <row r="18" spans="1:11" ht="18.75">
      <c r="A18" s="218"/>
      <c r="B18" s="102"/>
      <c r="C18" s="16" t="s">
        <v>47</v>
      </c>
      <c r="D18" s="14" t="s">
        <v>17</v>
      </c>
      <c r="E18" s="14" t="s">
        <v>102</v>
      </c>
      <c r="F18" s="14" t="s">
        <v>109</v>
      </c>
      <c r="G18" s="14" t="s">
        <v>63</v>
      </c>
      <c r="H18" s="14" t="s">
        <v>18</v>
      </c>
      <c r="I18" s="144">
        <f>I19+I24+I27</f>
        <v>11712.1</v>
      </c>
      <c r="J18" s="144">
        <f>J19+J24+J27</f>
        <v>12032</v>
      </c>
      <c r="K18" s="15">
        <f>K19+K24+K27</f>
        <v>12509.5</v>
      </c>
    </row>
    <row r="19" spans="1:11" ht="37.5">
      <c r="A19" s="218"/>
      <c r="B19" s="102"/>
      <c r="C19" s="16" t="s">
        <v>48</v>
      </c>
      <c r="D19" s="14" t="s">
        <v>17</v>
      </c>
      <c r="E19" s="14" t="s">
        <v>102</v>
      </c>
      <c r="F19" s="14" t="s">
        <v>109</v>
      </c>
      <c r="G19" s="14" t="s">
        <v>64</v>
      </c>
      <c r="H19" s="14"/>
      <c r="I19" s="144">
        <f>I20</f>
        <v>9546.7000000000007</v>
      </c>
      <c r="J19" s="144">
        <f t="shared" ref="J19:K19" si="0">J20</f>
        <v>9781</v>
      </c>
      <c r="K19" s="144">
        <f t="shared" si="0"/>
        <v>10169.4</v>
      </c>
    </row>
    <row r="20" spans="1:11" ht="18.75">
      <c r="A20" s="218"/>
      <c r="B20" s="102"/>
      <c r="C20" s="17" t="s">
        <v>164</v>
      </c>
      <c r="D20" s="18" t="s">
        <v>17</v>
      </c>
      <c r="E20" s="18" t="s">
        <v>102</v>
      </c>
      <c r="F20" s="18" t="s">
        <v>109</v>
      </c>
      <c r="G20" s="18" t="s">
        <v>165</v>
      </c>
      <c r="H20" s="18"/>
      <c r="I20" s="145">
        <f>I21+I22+I23</f>
        <v>9546.7000000000007</v>
      </c>
      <c r="J20" s="145">
        <f t="shared" ref="J20:K20" si="1">J21+J22+J23</f>
        <v>9781</v>
      </c>
      <c r="K20" s="145">
        <f t="shared" si="1"/>
        <v>10169.4</v>
      </c>
    </row>
    <row r="21" spans="1:11" ht="63.75" customHeight="1">
      <c r="A21" s="218"/>
      <c r="B21" s="102"/>
      <c r="C21" s="26" t="s">
        <v>137</v>
      </c>
      <c r="D21" s="27" t="s">
        <v>17</v>
      </c>
      <c r="E21" s="27" t="s">
        <v>102</v>
      </c>
      <c r="F21" s="27" t="s">
        <v>109</v>
      </c>
      <c r="G21" s="27" t="s">
        <v>165</v>
      </c>
      <c r="H21" s="27" t="s">
        <v>138</v>
      </c>
      <c r="I21" s="164">
        <v>7985</v>
      </c>
      <c r="J21" s="164">
        <v>8253.2000000000007</v>
      </c>
      <c r="K21" s="113">
        <v>8584.2999999999993</v>
      </c>
    </row>
    <row r="22" spans="1:11" ht="36">
      <c r="A22" s="218"/>
      <c r="B22" s="102"/>
      <c r="C22" s="26" t="s">
        <v>140</v>
      </c>
      <c r="D22" s="27" t="s">
        <v>17</v>
      </c>
      <c r="E22" s="27" t="s">
        <v>102</v>
      </c>
      <c r="F22" s="27" t="s">
        <v>109</v>
      </c>
      <c r="G22" s="27" t="s">
        <v>165</v>
      </c>
      <c r="H22" s="27" t="s">
        <v>139</v>
      </c>
      <c r="I22" s="164">
        <v>1543.7</v>
      </c>
      <c r="J22" s="164">
        <v>1511.8</v>
      </c>
      <c r="K22" s="113">
        <v>1569.1</v>
      </c>
    </row>
    <row r="23" spans="1:11" ht="29.25" customHeight="1">
      <c r="A23" s="218"/>
      <c r="B23" s="102"/>
      <c r="C23" s="28" t="s">
        <v>130</v>
      </c>
      <c r="D23" s="29" t="s">
        <v>17</v>
      </c>
      <c r="E23" s="29" t="s">
        <v>102</v>
      </c>
      <c r="F23" s="29" t="s">
        <v>109</v>
      </c>
      <c r="G23" s="29" t="s">
        <v>165</v>
      </c>
      <c r="H23" s="29" t="s">
        <v>129</v>
      </c>
      <c r="I23" s="149">
        <v>18</v>
      </c>
      <c r="J23" s="149">
        <v>16</v>
      </c>
      <c r="K23" s="114">
        <v>16</v>
      </c>
    </row>
    <row r="24" spans="1:11" ht="18.75">
      <c r="A24" s="218"/>
      <c r="B24" s="102"/>
      <c r="C24" s="30" t="s">
        <v>49</v>
      </c>
      <c r="D24" s="14" t="s">
        <v>17</v>
      </c>
      <c r="E24" s="14" t="s">
        <v>102</v>
      </c>
      <c r="F24" s="14" t="s">
        <v>109</v>
      </c>
      <c r="G24" s="14" t="s">
        <v>65</v>
      </c>
      <c r="H24" s="14"/>
      <c r="I24" s="150">
        <f t="shared" ref="I24:J25" si="2">I25</f>
        <v>2161.9</v>
      </c>
      <c r="J24" s="150">
        <f t="shared" si="2"/>
        <v>2247.5</v>
      </c>
      <c r="K24" s="115">
        <f>K25</f>
        <v>2336.6</v>
      </c>
    </row>
    <row r="25" spans="1:11" ht="18.75">
      <c r="A25" s="218"/>
      <c r="B25" s="102"/>
      <c r="C25" s="17" t="s">
        <v>164</v>
      </c>
      <c r="D25" s="18" t="s">
        <v>17</v>
      </c>
      <c r="E25" s="18" t="s">
        <v>102</v>
      </c>
      <c r="F25" s="18" t="s">
        <v>109</v>
      </c>
      <c r="G25" s="18" t="s">
        <v>166</v>
      </c>
      <c r="H25" s="18"/>
      <c r="I25" s="151">
        <f t="shared" si="2"/>
        <v>2161.9</v>
      </c>
      <c r="J25" s="151">
        <f t="shared" si="2"/>
        <v>2247.5</v>
      </c>
      <c r="K25" s="116">
        <f>K26</f>
        <v>2336.6</v>
      </c>
    </row>
    <row r="26" spans="1:11" ht="57" customHeight="1">
      <c r="A26" s="218"/>
      <c r="B26" s="102"/>
      <c r="C26" s="20" t="s">
        <v>137</v>
      </c>
      <c r="D26" s="29" t="s">
        <v>17</v>
      </c>
      <c r="E26" s="29" t="s">
        <v>102</v>
      </c>
      <c r="F26" s="29" t="s">
        <v>109</v>
      </c>
      <c r="G26" s="29" t="s">
        <v>166</v>
      </c>
      <c r="H26" s="29" t="s">
        <v>138</v>
      </c>
      <c r="I26" s="152">
        <v>2161.9</v>
      </c>
      <c r="J26" s="152">
        <v>2247.5</v>
      </c>
      <c r="K26" s="117">
        <v>2336.6</v>
      </c>
    </row>
    <row r="27" spans="1:11" ht="40.15" customHeight="1">
      <c r="A27" s="218"/>
      <c r="B27" s="102"/>
      <c r="C27" s="31" t="s">
        <v>50</v>
      </c>
      <c r="D27" s="32" t="s">
        <v>17</v>
      </c>
      <c r="E27" s="33" t="s">
        <v>102</v>
      </c>
      <c r="F27" s="34" t="s">
        <v>109</v>
      </c>
      <c r="G27" s="34" t="s">
        <v>66</v>
      </c>
      <c r="H27" s="35"/>
      <c r="I27" s="153">
        <f t="shared" ref="I27:J28" si="3">I28</f>
        <v>3.5</v>
      </c>
      <c r="J27" s="153">
        <f t="shared" si="3"/>
        <v>3.5</v>
      </c>
      <c r="K27" s="118">
        <f>K28</f>
        <v>3.5</v>
      </c>
    </row>
    <row r="28" spans="1:11" ht="30" customHeight="1">
      <c r="A28" s="218"/>
      <c r="B28" s="102"/>
      <c r="C28" s="36" t="s">
        <v>167</v>
      </c>
      <c r="D28" s="37" t="s">
        <v>17</v>
      </c>
      <c r="E28" s="37" t="s">
        <v>102</v>
      </c>
      <c r="F28" s="38" t="s">
        <v>109</v>
      </c>
      <c r="G28" s="38" t="s">
        <v>67</v>
      </c>
      <c r="H28" s="39"/>
      <c r="I28" s="154">
        <f t="shared" si="3"/>
        <v>3.5</v>
      </c>
      <c r="J28" s="154">
        <f t="shared" si="3"/>
        <v>3.5</v>
      </c>
      <c r="K28" s="119">
        <f>K29</f>
        <v>3.5</v>
      </c>
    </row>
    <row r="29" spans="1:11" ht="36">
      <c r="A29" s="218"/>
      <c r="B29" s="102"/>
      <c r="C29" s="28" t="s">
        <v>140</v>
      </c>
      <c r="D29" s="35" t="s">
        <v>17</v>
      </c>
      <c r="E29" s="35" t="s">
        <v>102</v>
      </c>
      <c r="F29" s="35" t="s">
        <v>109</v>
      </c>
      <c r="G29" s="35" t="s">
        <v>67</v>
      </c>
      <c r="H29" s="35" t="s">
        <v>139</v>
      </c>
      <c r="I29" s="155">
        <v>3.5</v>
      </c>
      <c r="J29" s="155">
        <v>3.5</v>
      </c>
      <c r="K29" s="120">
        <v>3.5</v>
      </c>
    </row>
    <row r="30" spans="1:11" ht="27.6" customHeight="1">
      <c r="A30" s="218"/>
      <c r="B30" s="102"/>
      <c r="C30" s="16" t="s">
        <v>51</v>
      </c>
      <c r="D30" s="40" t="s">
        <v>17</v>
      </c>
      <c r="E30" s="40" t="s">
        <v>102</v>
      </c>
      <c r="F30" s="41" t="s">
        <v>109</v>
      </c>
      <c r="G30" s="41" t="s">
        <v>68</v>
      </c>
      <c r="H30" s="42"/>
      <c r="I30" s="153">
        <f t="shared" ref="I30:J30" si="4">I31</f>
        <v>346.4</v>
      </c>
      <c r="J30" s="153">
        <f t="shared" si="4"/>
        <v>0</v>
      </c>
      <c r="K30" s="118">
        <f>K31</f>
        <v>0</v>
      </c>
    </row>
    <row r="31" spans="1:11" ht="24.6" customHeight="1">
      <c r="A31" s="218"/>
      <c r="B31" s="102"/>
      <c r="C31" s="16" t="s">
        <v>52</v>
      </c>
      <c r="D31" s="32" t="s">
        <v>17</v>
      </c>
      <c r="E31" s="40" t="s">
        <v>102</v>
      </c>
      <c r="F31" s="41" t="s">
        <v>109</v>
      </c>
      <c r="G31" s="41" t="s">
        <v>69</v>
      </c>
      <c r="H31" s="42"/>
      <c r="I31" s="153">
        <f>I32++I34</f>
        <v>346.4</v>
      </c>
      <c r="J31" s="153">
        <f t="shared" ref="J31:K31" si="5">J32++J34</f>
        <v>0</v>
      </c>
      <c r="K31" s="153">
        <f t="shared" si="5"/>
        <v>0</v>
      </c>
    </row>
    <row r="32" spans="1:11" ht="40.5" customHeight="1">
      <c r="A32" s="218"/>
      <c r="B32" s="102"/>
      <c r="C32" s="17" t="s">
        <v>73</v>
      </c>
      <c r="D32" s="18" t="s">
        <v>17</v>
      </c>
      <c r="E32" s="18" t="s">
        <v>102</v>
      </c>
      <c r="F32" s="18" t="s">
        <v>109</v>
      </c>
      <c r="G32" s="18" t="s">
        <v>70</v>
      </c>
      <c r="H32" s="18"/>
      <c r="I32" s="145">
        <f t="shared" ref="I32:J32" si="6">I33</f>
        <v>192</v>
      </c>
      <c r="J32" s="145">
        <f t="shared" si="6"/>
        <v>0</v>
      </c>
      <c r="K32" s="19">
        <f>K33</f>
        <v>0</v>
      </c>
    </row>
    <row r="33" spans="1:11" ht="23.45" customHeight="1">
      <c r="A33" s="218"/>
      <c r="B33" s="102"/>
      <c r="C33" s="44" t="s">
        <v>132</v>
      </c>
      <c r="D33" s="29" t="s">
        <v>17</v>
      </c>
      <c r="E33" s="29" t="s">
        <v>102</v>
      </c>
      <c r="F33" s="29" t="s">
        <v>109</v>
      </c>
      <c r="G33" s="29" t="s">
        <v>70</v>
      </c>
      <c r="H33" s="29" t="s">
        <v>131</v>
      </c>
      <c r="I33" s="149">
        <v>192</v>
      </c>
      <c r="J33" s="149">
        <v>0</v>
      </c>
      <c r="K33" s="114">
        <v>0</v>
      </c>
    </row>
    <row r="34" spans="1:11" ht="41.25" customHeight="1">
      <c r="A34" s="218"/>
      <c r="B34" s="102"/>
      <c r="C34" s="45" t="s">
        <v>74</v>
      </c>
      <c r="D34" s="18" t="s">
        <v>17</v>
      </c>
      <c r="E34" s="18" t="s">
        <v>102</v>
      </c>
      <c r="F34" s="18" t="s">
        <v>109</v>
      </c>
      <c r="G34" s="18" t="s">
        <v>71</v>
      </c>
      <c r="H34" s="18"/>
      <c r="I34" s="145">
        <f t="shared" ref="I34:J34" si="7">I35</f>
        <v>154.4</v>
      </c>
      <c r="J34" s="145">
        <f t="shared" si="7"/>
        <v>0</v>
      </c>
      <c r="K34" s="19">
        <f>K35</f>
        <v>0</v>
      </c>
    </row>
    <row r="35" spans="1:11" ht="22.15" customHeight="1">
      <c r="A35" s="218"/>
      <c r="B35" s="102"/>
      <c r="C35" s="44" t="s">
        <v>132</v>
      </c>
      <c r="D35" s="29" t="s">
        <v>17</v>
      </c>
      <c r="E35" s="29" t="s">
        <v>102</v>
      </c>
      <c r="F35" s="29" t="s">
        <v>109</v>
      </c>
      <c r="G35" s="29" t="s">
        <v>71</v>
      </c>
      <c r="H35" s="29" t="s">
        <v>131</v>
      </c>
      <c r="I35" s="149">
        <v>154.4</v>
      </c>
      <c r="J35" s="149">
        <v>0</v>
      </c>
      <c r="K35" s="114">
        <v>0</v>
      </c>
    </row>
    <row r="36" spans="1:11" ht="48" customHeight="1">
      <c r="A36" s="218"/>
      <c r="B36" s="102"/>
      <c r="C36" s="46" t="s">
        <v>115</v>
      </c>
      <c r="D36" s="14" t="s">
        <v>17</v>
      </c>
      <c r="E36" s="14" t="s">
        <v>102</v>
      </c>
      <c r="F36" s="14" t="s">
        <v>114</v>
      </c>
      <c r="G36" s="14"/>
      <c r="H36" s="14"/>
      <c r="I36" s="144">
        <f t="shared" ref="I36:J39" si="8">I37</f>
        <v>254.2</v>
      </c>
      <c r="J36" s="144">
        <f t="shared" si="8"/>
        <v>0</v>
      </c>
      <c r="K36" s="15">
        <f>K37</f>
        <v>0</v>
      </c>
    </row>
    <row r="37" spans="1:11" ht="22.7" customHeight="1">
      <c r="A37" s="218"/>
      <c r="B37" s="102"/>
      <c r="C37" s="47" t="s">
        <v>51</v>
      </c>
      <c r="D37" s="32" t="s">
        <v>17</v>
      </c>
      <c r="E37" s="37" t="s">
        <v>102</v>
      </c>
      <c r="F37" s="38" t="s">
        <v>114</v>
      </c>
      <c r="G37" s="38" t="s">
        <v>68</v>
      </c>
      <c r="H37" s="48"/>
      <c r="I37" s="153">
        <f t="shared" si="8"/>
        <v>254.2</v>
      </c>
      <c r="J37" s="153">
        <f t="shared" si="8"/>
        <v>0</v>
      </c>
      <c r="K37" s="118">
        <f>K38</f>
        <v>0</v>
      </c>
    </row>
    <row r="38" spans="1:11" ht="25.15" customHeight="1">
      <c r="A38" s="218"/>
      <c r="B38" s="102"/>
      <c r="C38" s="16" t="s">
        <v>52</v>
      </c>
      <c r="D38" s="32" t="s">
        <v>17</v>
      </c>
      <c r="E38" s="40" t="s">
        <v>102</v>
      </c>
      <c r="F38" s="41" t="s">
        <v>114</v>
      </c>
      <c r="G38" s="41" t="s">
        <v>69</v>
      </c>
      <c r="H38" s="42"/>
      <c r="I38" s="153">
        <f t="shared" si="8"/>
        <v>254.2</v>
      </c>
      <c r="J38" s="153">
        <f t="shared" si="8"/>
        <v>0</v>
      </c>
      <c r="K38" s="118">
        <f>K39</f>
        <v>0</v>
      </c>
    </row>
    <row r="39" spans="1:11" ht="42" customHeight="1">
      <c r="A39" s="218"/>
      <c r="B39" s="102"/>
      <c r="C39" s="49" t="s">
        <v>118</v>
      </c>
      <c r="D39" s="37" t="s">
        <v>17</v>
      </c>
      <c r="E39" s="38" t="s">
        <v>102</v>
      </c>
      <c r="F39" s="38" t="s">
        <v>114</v>
      </c>
      <c r="G39" s="38" t="s">
        <v>72</v>
      </c>
      <c r="H39" s="38"/>
      <c r="I39" s="154">
        <f t="shared" si="8"/>
        <v>254.2</v>
      </c>
      <c r="J39" s="154">
        <f t="shared" si="8"/>
        <v>0</v>
      </c>
      <c r="K39" s="119">
        <f>K40</f>
        <v>0</v>
      </c>
    </row>
    <row r="40" spans="1:11" ht="22.9" customHeight="1">
      <c r="A40" s="218"/>
      <c r="B40" s="102"/>
      <c r="C40" s="44" t="s">
        <v>132</v>
      </c>
      <c r="D40" s="29" t="s">
        <v>17</v>
      </c>
      <c r="E40" s="50" t="s">
        <v>102</v>
      </c>
      <c r="F40" s="50" t="s">
        <v>114</v>
      </c>
      <c r="G40" s="50" t="s">
        <v>72</v>
      </c>
      <c r="H40" s="50" t="s">
        <v>131</v>
      </c>
      <c r="I40" s="156">
        <v>254.2</v>
      </c>
      <c r="J40" s="156">
        <v>0</v>
      </c>
      <c r="K40" s="51">
        <v>0</v>
      </c>
    </row>
    <row r="41" spans="1:11" ht="18.75">
      <c r="A41" s="218"/>
      <c r="B41" s="102"/>
      <c r="C41" s="30" t="s">
        <v>21</v>
      </c>
      <c r="D41" s="14" t="s">
        <v>17</v>
      </c>
      <c r="E41" s="14" t="s">
        <v>102</v>
      </c>
      <c r="F41" s="14" t="s">
        <v>106</v>
      </c>
      <c r="G41" s="14"/>
      <c r="H41" s="14"/>
      <c r="I41" s="144">
        <f t="shared" ref="I41:J44" si="9">I42</f>
        <v>350</v>
      </c>
      <c r="J41" s="144">
        <f t="shared" si="9"/>
        <v>350</v>
      </c>
      <c r="K41" s="15">
        <f>K42</f>
        <v>350</v>
      </c>
    </row>
    <row r="42" spans="1:11" ht="19.149999999999999" customHeight="1">
      <c r="A42" s="218"/>
      <c r="B42" s="102"/>
      <c r="C42" s="47" t="s">
        <v>51</v>
      </c>
      <c r="D42" s="14" t="s">
        <v>17</v>
      </c>
      <c r="E42" s="14" t="s">
        <v>102</v>
      </c>
      <c r="F42" s="14" t="s">
        <v>106</v>
      </c>
      <c r="G42" s="14" t="s">
        <v>68</v>
      </c>
      <c r="H42" s="14"/>
      <c r="I42" s="144">
        <f t="shared" si="9"/>
        <v>350</v>
      </c>
      <c r="J42" s="144">
        <f t="shared" si="9"/>
        <v>350</v>
      </c>
      <c r="K42" s="15">
        <f>K43</f>
        <v>350</v>
      </c>
    </row>
    <row r="43" spans="1:11" ht="20.45" customHeight="1">
      <c r="A43" s="218"/>
      <c r="B43" s="102"/>
      <c r="C43" s="16" t="s">
        <v>52</v>
      </c>
      <c r="D43" s="14" t="s">
        <v>17</v>
      </c>
      <c r="E43" s="14" t="s">
        <v>102</v>
      </c>
      <c r="F43" s="14" t="s">
        <v>106</v>
      </c>
      <c r="G43" s="14" t="s">
        <v>69</v>
      </c>
      <c r="H43" s="14" t="s">
        <v>18</v>
      </c>
      <c r="I43" s="144">
        <f t="shared" si="9"/>
        <v>350</v>
      </c>
      <c r="J43" s="144">
        <f t="shared" si="9"/>
        <v>350</v>
      </c>
      <c r="K43" s="15">
        <f>K44</f>
        <v>350</v>
      </c>
    </row>
    <row r="44" spans="1:11" ht="21.75" customHeight="1">
      <c r="A44" s="218"/>
      <c r="B44" s="102"/>
      <c r="C44" s="52" t="s">
        <v>76</v>
      </c>
      <c r="D44" s="53" t="s">
        <v>17</v>
      </c>
      <c r="E44" s="53" t="s">
        <v>102</v>
      </c>
      <c r="F44" s="53" t="s">
        <v>106</v>
      </c>
      <c r="G44" s="53" t="s">
        <v>75</v>
      </c>
      <c r="H44" s="53"/>
      <c r="I44" s="157">
        <f t="shared" si="9"/>
        <v>350</v>
      </c>
      <c r="J44" s="157">
        <f t="shared" si="9"/>
        <v>350</v>
      </c>
      <c r="K44" s="121">
        <f>K45</f>
        <v>350</v>
      </c>
    </row>
    <row r="45" spans="1:11" ht="24.6" customHeight="1">
      <c r="A45" s="218"/>
      <c r="B45" s="102"/>
      <c r="C45" s="54" t="s">
        <v>130</v>
      </c>
      <c r="D45" s="21" t="s">
        <v>17</v>
      </c>
      <c r="E45" s="21" t="s">
        <v>102</v>
      </c>
      <c r="F45" s="21" t="s">
        <v>106</v>
      </c>
      <c r="G45" s="21" t="s">
        <v>75</v>
      </c>
      <c r="H45" s="21" t="s">
        <v>129</v>
      </c>
      <c r="I45" s="146">
        <v>350</v>
      </c>
      <c r="J45" s="146">
        <v>350</v>
      </c>
      <c r="K45" s="112">
        <v>350</v>
      </c>
    </row>
    <row r="46" spans="1:11" ht="18.75">
      <c r="A46" s="218"/>
      <c r="B46" s="102"/>
      <c r="C46" s="30" t="s">
        <v>22</v>
      </c>
      <c r="D46" s="14" t="s">
        <v>17</v>
      </c>
      <c r="E46" s="14" t="s">
        <v>102</v>
      </c>
      <c r="F46" s="14" t="s">
        <v>107</v>
      </c>
      <c r="G46" s="14"/>
      <c r="H46" s="14"/>
      <c r="I46" s="144">
        <f>I47</f>
        <v>370.1</v>
      </c>
      <c r="J46" s="144">
        <f t="shared" ref="J46:K47" si="10">J47</f>
        <v>204</v>
      </c>
      <c r="K46" s="144">
        <f t="shared" si="10"/>
        <v>204</v>
      </c>
    </row>
    <row r="47" spans="1:11" ht="18.75">
      <c r="A47" s="218"/>
      <c r="B47" s="102"/>
      <c r="C47" s="47" t="s">
        <v>51</v>
      </c>
      <c r="D47" s="14" t="s">
        <v>17</v>
      </c>
      <c r="E47" s="14" t="s">
        <v>102</v>
      </c>
      <c r="F47" s="14" t="s">
        <v>107</v>
      </c>
      <c r="G47" s="14" t="s">
        <v>68</v>
      </c>
      <c r="H47" s="14"/>
      <c r="I47" s="158">
        <f>I48</f>
        <v>370.1</v>
      </c>
      <c r="J47" s="158">
        <f t="shared" si="10"/>
        <v>204</v>
      </c>
      <c r="K47" s="122">
        <f>K48</f>
        <v>204</v>
      </c>
    </row>
    <row r="48" spans="1:11" ht="18.75">
      <c r="A48" s="218"/>
      <c r="B48" s="102"/>
      <c r="C48" s="16" t="s">
        <v>52</v>
      </c>
      <c r="D48" s="14" t="s">
        <v>17</v>
      </c>
      <c r="E48" s="14" t="s">
        <v>102</v>
      </c>
      <c r="F48" s="14" t="s">
        <v>107</v>
      </c>
      <c r="G48" s="14" t="s">
        <v>69</v>
      </c>
      <c r="H48" s="14"/>
      <c r="I48" s="158">
        <f>I49+I51+I53+I55</f>
        <v>370.1</v>
      </c>
      <c r="J48" s="158">
        <f t="shared" ref="J48:K48" si="11">J49+J51+J53+J55</f>
        <v>204</v>
      </c>
      <c r="K48" s="158">
        <f t="shared" si="11"/>
        <v>204</v>
      </c>
    </row>
    <row r="49" spans="1:11" ht="37.5">
      <c r="A49" s="218"/>
      <c r="B49" s="102"/>
      <c r="C49" s="17" t="s">
        <v>77</v>
      </c>
      <c r="D49" s="18" t="s">
        <v>17</v>
      </c>
      <c r="E49" s="18" t="s">
        <v>102</v>
      </c>
      <c r="F49" s="18" t="s">
        <v>107</v>
      </c>
      <c r="G49" s="18" t="s">
        <v>78</v>
      </c>
      <c r="H49" s="25"/>
      <c r="I49" s="159">
        <f t="shared" ref="I49:J49" si="12">I50</f>
        <v>69</v>
      </c>
      <c r="J49" s="159">
        <f t="shared" si="12"/>
        <v>69</v>
      </c>
      <c r="K49" s="123">
        <f>K50</f>
        <v>69</v>
      </c>
    </row>
    <row r="50" spans="1:11" ht="31.5" customHeight="1">
      <c r="A50" s="218"/>
      <c r="B50" s="102"/>
      <c r="C50" s="28" t="s">
        <v>136</v>
      </c>
      <c r="D50" s="29" t="s">
        <v>17</v>
      </c>
      <c r="E50" s="29" t="s">
        <v>102</v>
      </c>
      <c r="F50" s="29" t="s">
        <v>107</v>
      </c>
      <c r="G50" s="29" t="s">
        <v>78</v>
      </c>
      <c r="H50" s="29" t="s">
        <v>135</v>
      </c>
      <c r="I50" s="149">
        <v>69</v>
      </c>
      <c r="J50" s="149">
        <v>69</v>
      </c>
      <c r="K50" s="114">
        <v>69</v>
      </c>
    </row>
    <row r="51" spans="1:11" ht="18.75">
      <c r="A51" s="218"/>
      <c r="B51" s="102"/>
      <c r="C51" s="56" t="s">
        <v>79</v>
      </c>
      <c r="D51" s="18" t="s">
        <v>17</v>
      </c>
      <c r="E51" s="18" t="s">
        <v>102</v>
      </c>
      <c r="F51" s="18" t="s">
        <v>107</v>
      </c>
      <c r="G51" s="18" t="s">
        <v>80</v>
      </c>
      <c r="H51" s="18"/>
      <c r="I51" s="145">
        <f t="shared" ref="I51:J51" si="13">I52</f>
        <v>30</v>
      </c>
      <c r="J51" s="145">
        <f t="shared" si="13"/>
        <v>35</v>
      </c>
      <c r="K51" s="19">
        <f>K52</f>
        <v>35</v>
      </c>
    </row>
    <row r="52" spans="1:11" ht="36">
      <c r="A52" s="218"/>
      <c r="B52" s="102"/>
      <c r="C52" s="28" t="s">
        <v>140</v>
      </c>
      <c r="D52" s="29" t="s">
        <v>17</v>
      </c>
      <c r="E52" s="29" t="s">
        <v>102</v>
      </c>
      <c r="F52" s="29" t="s">
        <v>107</v>
      </c>
      <c r="G52" s="29" t="s">
        <v>80</v>
      </c>
      <c r="H52" s="29" t="s">
        <v>139</v>
      </c>
      <c r="I52" s="149">
        <v>30</v>
      </c>
      <c r="J52" s="149">
        <v>35</v>
      </c>
      <c r="K52" s="114">
        <v>35</v>
      </c>
    </row>
    <row r="53" spans="1:11" ht="37.5">
      <c r="A53" s="218"/>
      <c r="B53" s="102"/>
      <c r="C53" s="17" t="s">
        <v>122</v>
      </c>
      <c r="D53" s="18" t="s">
        <v>17</v>
      </c>
      <c r="E53" s="57" t="s">
        <v>102</v>
      </c>
      <c r="F53" s="18" t="s">
        <v>107</v>
      </c>
      <c r="G53" s="18" t="s">
        <v>81</v>
      </c>
      <c r="H53" s="25"/>
      <c r="I53" s="151">
        <f t="shared" ref="I53:J53" si="14">I54</f>
        <v>100</v>
      </c>
      <c r="J53" s="151">
        <f t="shared" si="14"/>
        <v>100</v>
      </c>
      <c r="K53" s="116">
        <f>K54</f>
        <v>100</v>
      </c>
    </row>
    <row r="54" spans="1:11" ht="36">
      <c r="A54" s="218"/>
      <c r="B54" s="102"/>
      <c r="C54" s="28" t="s">
        <v>140</v>
      </c>
      <c r="D54" s="21" t="s">
        <v>17</v>
      </c>
      <c r="E54" s="29" t="s">
        <v>102</v>
      </c>
      <c r="F54" s="29" t="s">
        <v>107</v>
      </c>
      <c r="G54" s="29" t="s">
        <v>81</v>
      </c>
      <c r="H54" s="29" t="s">
        <v>139</v>
      </c>
      <c r="I54" s="149">
        <v>100</v>
      </c>
      <c r="J54" s="149">
        <v>100</v>
      </c>
      <c r="K54" s="114">
        <v>100</v>
      </c>
    </row>
    <row r="55" spans="1:11" ht="37.5">
      <c r="A55" s="218"/>
      <c r="B55" s="102"/>
      <c r="C55" s="49" t="s">
        <v>82</v>
      </c>
      <c r="D55" s="37" t="s">
        <v>17</v>
      </c>
      <c r="E55" s="38" t="s">
        <v>102</v>
      </c>
      <c r="F55" s="38" t="s">
        <v>107</v>
      </c>
      <c r="G55" s="38" t="s">
        <v>83</v>
      </c>
      <c r="H55" s="38"/>
      <c r="I55" s="154">
        <f t="shared" ref="I55:J55" si="15">I56</f>
        <v>171.1</v>
      </c>
      <c r="J55" s="154">
        <f t="shared" si="15"/>
        <v>0</v>
      </c>
      <c r="K55" s="119">
        <f>K56</f>
        <v>0</v>
      </c>
    </row>
    <row r="56" spans="1:11" ht="18.75">
      <c r="A56" s="218"/>
      <c r="B56" s="102"/>
      <c r="C56" s="44" t="s">
        <v>132</v>
      </c>
      <c r="D56" s="29" t="s">
        <v>17</v>
      </c>
      <c r="E56" s="50" t="s">
        <v>102</v>
      </c>
      <c r="F56" s="50" t="s">
        <v>107</v>
      </c>
      <c r="G56" s="50" t="s">
        <v>83</v>
      </c>
      <c r="H56" s="50" t="s">
        <v>131</v>
      </c>
      <c r="I56" s="156">
        <v>171.1</v>
      </c>
      <c r="J56" s="156">
        <v>0</v>
      </c>
      <c r="K56" s="51">
        <v>0</v>
      </c>
    </row>
    <row r="57" spans="1:11" ht="18.75">
      <c r="A57" s="218"/>
      <c r="B57" s="102"/>
      <c r="C57" s="185" t="s">
        <v>23</v>
      </c>
      <c r="D57" s="40" t="s">
        <v>17</v>
      </c>
      <c r="E57" s="40" t="s">
        <v>103</v>
      </c>
      <c r="F57" s="40"/>
      <c r="G57" s="40"/>
      <c r="H57" s="40"/>
      <c r="I57" s="144">
        <f t="shared" ref="I57:J60" si="16">I58</f>
        <v>297.39999999999998</v>
      </c>
      <c r="J57" s="144">
        <f t="shared" si="16"/>
        <v>297.39999999999998</v>
      </c>
      <c r="K57" s="15">
        <f>K58</f>
        <v>0</v>
      </c>
    </row>
    <row r="58" spans="1:11" ht="18.75">
      <c r="A58" s="218"/>
      <c r="B58" s="102"/>
      <c r="C58" s="16" t="s">
        <v>24</v>
      </c>
      <c r="D58" s="40" t="s">
        <v>17</v>
      </c>
      <c r="E58" s="40" t="s">
        <v>103</v>
      </c>
      <c r="F58" s="41" t="s">
        <v>104</v>
      </c>
      <c r="G58" s="40"/>
      <c r="H58" s="40"/>
      <c r="I58" s="144">
        <f t="shared" si="16"/>
        <v>297.39999999999998</v>
      </c>
      <c r="J58" s="144">
        <f t="shared" si="16"/>
        <v>297.39999999999998</v>
      </c>
      <c r="K58" s="15">
        <f>K59</f>
        <v>0</v>
      </c>
    </row>
    <row r="59" spans="1:11" ht="22.15" customHeight="1">
      <c r="A59" s="218"/>
      <c r="B59" s="102"/>
      <c r="C59" s="16" t="s">
        <v>51</v>
      </c>
      <c r="D59" s="40" t="s">
        <v>17</v>
      </c>
      <c r="E59" s="40" t="s">
        <v>103</v>
      </c>
      <c r="F59" s="41" t="s">
        <v>104</v>
      </c>
      <c r="G59" s="41" t="s">
        <v>68</v>
      </c>
      <c r="H59" s="40"/>
      <c r="I59" s="144">
        <f t="shared" si="16"/>
        <v>297.39999999999998</v>
      </c>
      <c r="J59" s="144">
        <f t="shared" si="16"/>
        <v>297.39999999999998</v>
      </c>
      <c r="K59" s="15">
        <f>K60</f>
        <v>0</v>
      </c>
    </row>
    <row r="60" spans="1:11" ht="22.9" customHeight="1">
      <c r="A60" s="218"/>
      <c r="B60" s="102"/>
      <c r="C60" s="16" t="s">
        <v>52</v>
      </c>
      <c r="D60" s="40" t="s">
        <v>17</v>
      </c>
      <c r="E60" s="40" t="s">
        <v>103</v>
      </c>
      <c r="F60" s="41" t="s">
        <v>104</v>
      </c>
      <c r="G60" s="41" t="s">
        <v>69</v>
      </c>
      <c r="H60" s="42"/>
      <c r="I60" s="160">
        <f t="shared" si="16"/>
        <v>297.39999999999998</v>
      </c>
      <c r="J60" s="160">
        <f t="shared" si="16"/>
        <v>297.39999999999998</v>
      </c>
      <c r="K60" s="124">
        <f>K61</f>
        <v>0</v>
      </c>
    </row>
    <row r="61" spans="1:11" ht="37.5" customHeight="1">
      <c r="A61" s="218"/>
      <c r="B61" s="102"/>
      <c r="C61" s="186" t="s">
        <v>126</v>
      </c>
      <c r="D61" s="33" t="s">
        <v>17</v>
      </c>
      <c r="E61" s="33" t="s">
        <v>103</v>
      </c>
      <c r="F61" s="34" t="s">
        <v>104</v>
      </c>
      <c r="G61" s="34" t="s">
        <v>84</v>
      </c>
      <c r="H61" s="187"/>
      <c r="I61" s="161">
        <f t="shared" ref="I61:J61" si="17">I62+I63</f>
        <v>297.39999999999998</v>
      </c>
      <c r="J61" s="161">
        <f t="shared" si="17"/>
        <v>297.39999999999998</v>
      </c>
      <c r="K61" s="125">
        <f>K62+K63</f>
        <v>0</v>
      </c>
    </row>
    <row r="62" spans="1:11" ht="60" customHeight="1">
      <c r="A62" s="218"/>
      <c r="B62" s="102"/>
      <c r="C62" s="24" t="s">
        <v>137</v>
      </c>
      <c r="D62" s="25" t="s">
        <v>17</v>
      </c>
      <c r="E62" s="39" t="s">
        <v>103</v>
      </c>
      <c r="F62" s="39" t="s">
        <v>104</v>
      </c>
      <c r="G62" s="39" t="s">
        <v>84</v>
      </c>
      <c r="H62" s="39" t="s">
        <v>138</v>
      </c>
      <c r="I62" s="148">
        <v>284.39999999999998</v>
      </c>
      <c r="J62" s="148">
        <v>284.39999999999998</v>
      </c>
      <c r="K62" s="148">
        <v>0</v>
      </c>
    </row>
    <row r="63" spans="1:11" ht="43.5" customHeight="1">
      <c r="A63" s="218"/>
      <c r="B63" s="102"/>
      <c r="C63" s="28" t="s">
        <v>140</v>
      </c>
      <c r="D63" s="29" t="s">
        <v>17</v>
      </c>
      <c r="E63" s="50" t="s">
        <v>103</v>
      </c>
      <c r="F63" s="50" t="s">
        <v>104</v>
      </c>
      <c r="G63" s="50" t="s">
        <v>84</v>
      </c>
      <c r="H63" s="50" t="s">
        <v>139</v>
      </c>
      <c r="I63" s="156">
        <v>13</v>
      </c>
      <c r="J63" s="156">
        <v>13</v>
      </c>
      <c r="K63" s="156">
        <v>0</v>
      </c>
    </row>
    <row r="64" spans="1:11" ht="18.75">
      <c r="A64" s="218"/>
      <c r="B64" s="102"/>
      <c r="C64" s="58" t="s">
        <v>25</v>
      </c>
      <c r="D64" s="11" t="s">
        <v>17</v>
      </c>
      <c r="E64" s="11" t="s">
        <v>104</v>
      </c>
      <c r="F64" s="11"/>
      <c r="G64" s="11" t="s">
        <v>18</v>
      </c>
      <c r="H64" s="11" t="s">
        <v>18</v>
      </c>
      <c r="I64" s="143">
        <f>I65+I73+I84</f>
        <v>251</v>
      </c>
      <c r="J64" s="143">
        <f t="shared" ref="J64:K64" si="18">J65+J73+J84</f>
        <v>200</v>
      </c>
      <c r="K64" s="143">
        <f t="shared" si="18"/>
        <v>200</v>
      </c>
    </row>
    <row r="65" spans="1:11" ht="25.5" customHeight="1">
      <c r="A65" s="218"/>
      <c r="B65" s="102"/>
      <c r="C65" s="181" t="s">
        <v>145</v>
      </c>
      <c r="D65" s="14" t="s">
        <v>17</v>
      </c>
      <c r="E65" s="14" t="s">
        <v>104</v>
      </c>
      <c r="F65" s="14" t="s">
        <v>112</v>
      </c>
      <c r="G65" s="14"/>
      <c r="H65" s="14"/>
      <c r="I65" s="144">
        <f>I66</f>
        <v>80</v>
      </c>
      <c r="J65" s="144">
        <f t="shared" ref="J65:K65" si="19">J66</f>
        <v>80</v>
      </c>
      <c r="K65" s="144">
        <f t="shared" si="19"/>
        <v>80</v>
      </c>
    </row>
    <row r="66" spans="1:11" ht="99" customHeight="1">
      <c r="A66" s="218"/>
      <c r="B66" s="102"/>
      <c r="C66" s="195" t="s">
        <v>177</v>
      </c>
      <c r="D66" s="14" t="s">
        <v>17</v>
      </c>
      <c r="E66" s="14" t="s">
        <v>104</v>
      </c>
      <c r="F66" s="14" t="s">
        <v>112</v>
      </c>
      <c r="G66" s="14" t="s">
        <v>168</v>
      </c>
      <c r="H66" s="14"/>
      <c r="I66" s="144">
        <f t="shared" ref="I66:K67" si="20">I67</f>
        <v>80</v>
      </c>
      <c r="J66" s="144">
        <f t="shared" si="20"/>
        <v>80</v>
      </c>
      <c r="K66" s="15">
        <f>K67</f>
        <v>80</v>
      </c>
    </row>
    <row r="67" spans="1:11" ht="26.25" customHeight="1">
      <c r="A67" s="218"/>
      <c r="B67" s="102"/>
      <c r="C67" s="55" t="s">
        <v>176</v>
      </c>
      <c r="D67" s="14" t="s">
        <v>17</v>
      </c>
      <c r="E67" s="14" t="s">
        <v>104</v>
      </c>
      <c r="F67" s="14" t="s">
        <v>112</v>
      </c>
      <c r="G67" s="14" t="s">
        <v>169</v>
      </c>
      <c r="H67" s="14"/>
      <c r="I67" s="144">
        <f>I68</f>
        <v>80</v>
      </c>
      <c r="J67" s="144">
        <f t="shared" si="20"/>
        <v>80</v>
      </c>
      <c r="K67" s="144">
        <f t="shared" si="20"/>
        <v>80</v>
      </c>
    </row>
    <row r="68" spans="1:11" ht="46.5" customHeight="1">
      <c r="A68" s="218"/>
      <c r="B68" s="102"/>
      <c r="C68" s="194" t="s">
        <v>175</v>
      </c>
      <c r="D68" s="14" t="s">
        <v>17</v>
      </c>
      <c r="E68" s="14" t="s">
        <v>104</v>
      </c>
      <c r="F68" s="14" t="s">
        <v>112</v>
      </c>
      <c r="G68" s="14" t="s">
        <v>170</v>
      </c>
      <c r="H68" s="14"/>
      <c r="I68" s="144">
        <f>I69+I71</f>
        <v>80</v>
      </c>
      <c r="J68" s="144">
        <f t="shared" ref="J68:K68" si="21">J69+J71</f>
        <v>80</v>
      </c>
      <c r="K68" s="144">
        <f t="shared" si="21"/>
        <v>80</v>
      </c>
    </row>
    <row r="69" spans="1:11" ht="42" customHeight="1">
      <c r="A69" s="218"/>
      <c r="B69" s="102"/>
      <c r="C69" s="194" t="s">
        <v>173</v>
      </c>
      <c r="D69" s="53" t="s">
        <v>17</v>
      </c>
      <c r="E69" s="53" t="s">
        <v>104</v>
      </c>
      <c r="F69" s="53" t="s">
        <v>112</v>
      </c>
      <c r="G69" s="53" t="s">
        <v>172</v>
      </c>
      <c r="H69" s="53"/>
      <c r="I69" s="159">
        <f t="shared" ref="I69:J71" si="22">I70</f>
        <v>20</v>
      </c>
      <c r="J69" s="159">
        <f t="shared" si="22"/>
        <v>20</v>
      </c>
      <c r="K69" s="123">
        <f>K70</f>
        <v>20</v>
      </c>
    </row>
    <row r="70" spans="1:11" ht="42" customHeight="1">
      <c r="A70" s="218"/>
      <c r="B70" s="102"/>
      <c r="C70" s="28" t="s">
        <v>140</v>
      </c>
      <c r="D70" s="29" t="s">
        <v>17</v>
      </c>
      <c r="E70" s="29" t="s">
        <v>104</v>
      </c>
      <c r="F70" s="29" t="s">
        <v>112</v>
      </c>
      <c r="G70" s="29" t="s">
        <v>172</v>
      </c>
      <c r="H70" s="29" t="s">
        <v>139</v>
      </c>
      <c r="I70" s="149">
        <v>20</v>
      </c>
      <c r="J70" s="149">
        <v>20</v>
      </c>
      <c r="K70" s="114">
        <v>20</v>
      </c>
    </row>
    <row r="71" spans="1:11" ht="42" customHeight="1">
      <c r="A71" s="218"/>
      <c r="B71" s="102"/>
      <c r="C71" s="194" t="s">
        <v>174</v>
      </c>
      <c r="D71" s="53" t="s">
        <v>17</v>
      </c>
      <c r="E71" s="53" t="s">
        <v>104</v>
      </c>
      <c r="F71" s="53" t="s">
        <v>112</v>
      </c>
      <c r="G71" s="53" t="s">
        <v>171</v>
      </c>
      <c r="H71" s="53"/>
      <c r="I71" s="159">
        <f t="shared" si="22"/>
        <v>60</v>
      </c>
      <c r="J71" s="159">
        <f t="shared" si="22"/>
        <v>60</v>
      </c>
      <c r="K71" s="123">
        <f>K72</f>
        <v>60</v>
      </c>
    </row>
    <row r="72" spans="1:11" ht="42" customHeight="1">
      <c r="A72" s="218"/>
      <c r="B72" s="102"/>
      <c r="C72" s="28" t="s">
        <v>140</v>
      </c>
      <c r="D72" s="29" t="s">
        <v>17</v>
      </c>
      <c r="E72" s="29" t="s">
        <v>104</v>
      </c>
      <c r="F72" s="29" t="s">
        <v>112</v>
      </c>
      <c r="G72" s="29" t="s">
        <v>171</v>
      </c>
      <c r="H72" s="29" t="s">
        <v>139</v>
      </c>
      <c r="I72" s="149">
        <v>60</v>
      </c>
      <c r="J72" s="149">
        <v>60</v>
      </c>
      <c r="K72" s="114">
        <v>60</v>
      </c>
    </row>
    <row r="73" spans="1:11" ht="39.75" customHeight="1">
      <c r="A73" s="218"/>
      <c r="B73" s="102"/>
      <c r="C73" s="180" t="s">
        <v>149</v>
      </c>
      <c r="D73" s="14" t="s">
        <v>17</v>
      </c>
      <c r="E73" s="14" t="s">
        <v>104</v>
      </c>
      <c r="F73" s="14" t="s">
        <v>105</v>
      </c>
      <c r="G73" s="14"/>
      <c r="H73" s="14"/>
      <c r="I73" s="144">
        <f t="shared" ref="I73:K74" si="23">I74</f>
        <v>161</v>
      </c>
      <c r="J73" s="144">
        <f t="shared" si="23"/>
        <v>110</v>
      </c>
      <c r="K73" s="15">
        <f>K74</f>
        <v>110</v>
      </c>
    </row>
    <row r="74" spans="1:11" ht="107.25" customHeight="1">
      <c r="A74" s="218"/>
      <c r="B74" s="102"/>
      <c r="C74" s="195" t="s">
        <v>177</v>
      </c>
      <c r="D74" s="14" t="s">
        <v>17</v>
      </c>
      <c r="E74" s="14" t="s">
        <v>104</v>
      </c>
      <c r="F74" s="14" t="s">
        <v>105</v>
      </c>
      <c r="G74" s="14" t="s">
        <v>168</v>
      </c>
      <c r="H74" s="14" t="s">
        <v>18</v>
      </c>
      <c r="I74" s="144">
        <f>I75</f>
        <v>161</v>
      </c>
      <c r="J74" s="144">
        <f t="shared" si="23"/>
        <v>110</v>
      </c>
      <c r="K74" s="144">
        <f t="shared" si="23"/>
        <v>110</v>
      </c>
    </row>
    <row r="75" spans="1:11" ht="41.25" customHeight="1">
      <c r="A75" s="218"/>
      <c r="B75" s="102"/>
      <c r="C75" s="55" t="s">
        <v>176</v>
      </c>
      <c r="D75" s="14" t="s">
        <v>17</v>
      </c>
      <c r="E75" s="14" t="s">
        <v>104</v>
      </c>
      <c r="F75" s="14" t="s">
        <v>105</v>
      </c>
      <c r="G75" s="14" t="s">
        <v>169</v>
      </c>
      <c r="H75" s="14"/>
      <c r="I75" s="144">
        <f>I76+I81</f>
        <v>161</v>
      </c>
      <c r="J75" s="144">
        <f t="shared" ref="J75:K75" si="24">J76+J81</f>
        <v>110</v>
      </c>
      <c r="K75" s="144">
        <f t="shared" si="24"/>
        <v>110</v>
      </c>
    </row>
    <row r="76" spans="1:11" ht="36.75" customHeight="1">
      <c r="A76" s="218"/>
      <c r="B76" s="102"/>
      <c r="C76" s="196" t="s">
        <v>179</v>
      </c>
      <c r="D76" s="14" t="s">
        <v>17</v>
      </c>
      <c r="E76" s="14" t="s">
        <v>104</v>
      </c>
      <c r="F76" s="14" t="s">
        <v>105</v>
      </c>
      <c r="G76" s="14" t="s">
        <v>178</v>
      </c>
      <c r="H76" s="43"/>
      <c r="I76" s="161">
        <f>I77+I79</f>
        <v>71</v>
      </c>
      <c r="J76" s="161">
        <f t="shared" ref="J76:K76" si="25">J77+J79</f>
        <v>20</v>
      </c>
      <c r="K76" s="161">
        <f t="shared" si="25"/>
        <v>20</v>
      </c>
    </row>
    <row r="77" spans="1:11" ht="36.75" customHeight="1">
      <c r="A77" s="218"/>
      <c r="B77" s="102"/>
      <c r="C77" s="194" t="s">
        <v>182</v>
      </c>
      <c r="D77" s="37" t="s">
        <v>17</v>
      </c>
      <c r="E77" s="38" t="s">
        <v>104</v>
      </c>
      <c r="F77" s="18" t="s">
        <v>105</v>
      </c>
      <c r="G77" s="18" t="s">
        <v>180</v>
      </c>
      <c r="H77" s="25"/>
      <c r="I77" s="145">
        <f t="shared" ref="I77:J77" si="26">I78</f>
        <v>20</v>
      </c>
      <c r="J77" s="145">
        <f t="shared" si="26"/>
        <v>20</v>
      </c>
      <c r="K77" s="19">
        <f>K78</f>
        <v>20</v>
      </c>
    </row>
    <row r="78" spans="1:11" ht="36.75" customHeight="1">
      <c r="A78" s="218"/>
      <c r="B78" s="102"/>
      <c r="C78" s="28" t="s">
        <v>140</v>
      </c>
      <c r="D78" s="29" t="s">
        <v>17</v>
      </c>
      <c r="E78" s="29" t="s">
        <v>104</v>
      </c>
      <c r="F78" s="29" t="s">
        <v>105</v>
      </c>
      <c r="G78" s="29" t="s">
        <v>180</v>
      </c>
      <c r="H78" s="29" t="s">
        <v>139</v>
      </c>
      <c r="I78" s="149">
        <v>20</v>
      </c>
      <c r="J78" s="149">
        <v>20</v>
      </c>
      <c r="K78" s="114">
        <v>20</v>
      </c>
    </row>
    <row r="79" spans="1:11" ht="36.75" customHeight="1">
      <c r="A79" s="218"/>
      <c r="B79" s="102"/>
      <c r="C79" s="59" t="s">
        <v>150</v>
      </c>
      <c r="D79" s="60" t="s">
        <v>17</v>
      </c>
      <c r="E79" s="60" t="s">
        <v>104</v>
      </c>
      <c r="F79" s="60" t="s">
        <v>105</v>
      </c>
      <c r="G79" s="60" t="s">
        <v>181</v>
      </c>
      <c r="H79" s="60"/>
      <c r="I79" s="162">
        <f t="shared" ref="I79" si="27">I80</f>
        <v>51</v>
      </c>
      <c r="J79" s="162">
        <f t="shared" ref="J79" si="28">J80</f>
        <v>0</v>
      </c>
      <c r="K79" s="126">
        <f>K80</f>
        <v>0</v>
      </c>
    </row>
    <row r="80" spans="1:11" ht="36.75" customHeight="1">
      <c r="A80" s="218"/>
      <c r="B80" s="102"/>
      <c r="C80" s="44" t="s">
        <v>132</v>
      </c>
      <c r="D80" s="29" t="s">
        <v>17</v>
      </c>
      <c r="E80" s="29" t="s">
        <v>104</v>
      </c>
      <c r="F80" s="29" t="s">
        <v>105</v>
      </c>
      <c r="G80" s="29" t="s">
        <v>181</v>
      </c>
      <c r="H80" s="29" t="s">
        <v>131</v>
      </c>
      <c r="I80" s="156">
        <v>51</v>
      </c>
      <c r="J80" s="156">
        <v>0</v>
      </c>
      <c r="K80" s="51">
        <v>0</v>
      </c>
    </row>
    <row r="81" spans="1:11" ht="32.25" customHeight="1">
      <c r="A81" s="218"/>
      <c r="B81" s="102"/>
      <c r="C81" s="194" t="s">
        <v>184</v>
      </c>
      <c r="D81" s="14" t="s">
        <v>17</v>
      </c>
      <c r="E81" s="14" t="s">
        <v>104</v>
      </c>
      <c r="F81" s="14" t="s">
        <v>105</v>
      </c>
      <c r="G81" s="14" t="s">
        <v>183</v>
      </c>
      <c r="H81" s="23"/>
      <c r="I81" s="160">
        <f>I82</f>
        <v>90</v>
      </c>
      <c r="J81" s="160">
        <f t="shared" ref="J81:K81" si="29">J82</f>
        <v>90</v>
      </c>
      <c r="K81" s="160">
        <f t="shared" si="29"/>
        <v>90</v>
      </c>
    </row>
    <row r="82" spans="1:11" ht="41.25" customHeight="1">
      <c r="A82" s="218"/>
      <c r="B82" s="102"/>
      <c r="C82" s="198" t="s">
        <v>186</v>
      </c>
      <c r="D82" s="37" t="s">
        <v>17</v>
      </c>
      <c r="E82" s="38" t="s">
        <v>104</v>
      </c>
      <c r="F82" s="18" t="s">
        <v>105</v>
      </c>
      <c r="G82" s="18" t="s">
        <v>185</v>
      </c>
      <c r="H82" s="25"/>
      <c r="I82" s="145">
        <f t="shared" ref="I82:J82" si="30">I83</f>
        <v>90</v>
      </c>
      <c r="J82" s="145">
        <f t="shared" si="30"/>
        <v>90</v>
      </c>
      <c r="K82" s="19">
        <f>K83</f>
        <v>90</v>
      </c>
    </row>
    <row r="83" spans="1:11" ht="36">
      <c r="A83" s="218"/>
      <c r="B83" s="102"/>
      <c r="C83" s="28" t="s">
        <v>140</v>
      </c>
      <c r="D83" s="29" t="s">
        <v>17</v>
      </c>
      <c r="E83" s="29" t="s">
        <v>104</v>
      </c>
      <c r="F83" s="29" t="s">
        <v>105</v>
      </c>
      <c r="G83" s="29" t="s">
        <v>185</v>
      </c>
      <c r="H83" s="29" t="s">
        <v>139</v>
      </c>
      <c r="I83" s="149">
        <v>90</v>
      </c>
      <c r="J83" s="149">
        <v>90</v>
      </c>
      <c r="K83" s="114">
        <v>90</v>
      </c>
    </row>
    <row r="84" spans="1:11" ht="18.75">
      <c r="A84" s="218"/>
      <c r="B84" s="102"/>
      <c r="C84" s="30" t="s">
        <v>54</v>
      </c>
      <c r="D84" s="23" t="s">
        <v>17</v>
      </c>
      <c r="E84" s="23" t="s">
        <v>104</v>
      </c>
      <c r="F84" s="23" t="s">
        <v>113</v>
      </c>
      <c r="G84" s="48"/>
      <c r="H84" s="61"/>
      <c r="I84" s="162">
        <f t="shared" ref="I84:J88" si="31">I85</f>
        <v>10</v>
      </c>
      <c r="J84" s="162">
        <f t="shared" si="31"/>
        <v>10</v>
      </c>
      <c r="K84" s="126">
        <f>K85</f>
        <v>10</v>
      </c>
    </row>
    <row r="85" spans="1:11" ht="18.75">
      <c r="A85" s="218"/>
      <c r="B85" s="102"/>
      <c r="C85" s="195" t="s">
        <v>177</v>
      </c>
      <c r="D85" s="40" t="s">
        <v>17</v>
      </c>
      <c r="E85" s="40" t="s">
        <v>104</v>
      </c>
      <c r="F85" s="41" t="s">
        <v>113</v>
      </c>
      <c r="G85" s="41" t="s">
        <v>168</v>
      </c>
      <c r="H85" s="14" t="s">
        <v>18</v>
      </c>
      <c r="I85" s="144">
        <f t="shared" si="31"/>
        <v>10</v>
      </c>
      <c r="J85" s="144">
        <f t="shared" si="31"/>
        <v>10</v>
      </c>
      <c r="K85" s="15">
        <f>K86</f>
        <v>10</v>
      </c>
    </row>
    <row r="86" spans="1:11" ht="25.5" customHeight="1">
      <c r="A86" s="218"/>
      <c r="B86" s="102"/>
      <c r="C86" s="55" t="s">
        <v>176</v>
      </c>
      <c r="D86" s="40" t="s">
        <v>17</v>
      </c>
      <c r="E86" s="40" t="s">
        <v>104</v>
      </c>
      <c r="F86" s="41" t="s">
        <v>113</v>
      </c>
      <c r="G86" s="41" t="s">
        <v>169</v>
      </c>
      <c r="H86" s="14"/>
      <c r="I86" s="144">
        <f t="shared" si="31"/>
        <v>10</v>
      </c>
      <c r="J86" s="144">
        <f t="shared" si="31"/>
        <v>10</v>
      </c>
      <c r="K86" s="15">
        <f>K87</f>
        <v>10</v>
      </c>
    </row>
    <row r="87" spans="1:11" ht="39.75" customHeight="1">
      <c r="A87" s="218"/>
      <c r="B87" s="102"/>
      <c r="C87" s="197" t="s">
        <v>190</v>
      </c>
      <c r="D87" s="40" t="s">
        <v>17</v>
      </c>
      <c r="E87" s="40" t="s">
        <v>104</v>
      </c>
      <c r="F87" s="41" t="s">
        <v>113</v>
      </c>
      <c r="G87" s="41" t="s">
        <v>189</v>
      </c>
      <c r="H87" s="23"/>
      <c r="I87" s="160">
        <f t="shared" si="31"/>
        <v>10</v>
      </c>
      <c r="J87" s="160">
        <f t="shared" si="31"/>
        <v>10</v>
      </c>
      <c r="K87" s="124">
        <f>K88</f>
        <v>10</v>
      </c>
    </row>
    <row r="88" spans="1:11" ht="27.75" customHeight="1">
      <c r="A88" s="218"/>
      <c r="B88" s="102"/>
      <c r="C88" s="197" t="s">
        <v>191</v>
      </c>
      <c r="D88" s="37" t="s">
        <v>17</v>
      </c>
      <c r="E88" s="38" t="s">
        <v>104</v>
      </c>
      <c r="F88" s="18" t="s">
        <v>113</v>
      </c>
      <c r="G88" s="18" t="s">
        <v>187</v>
      </c>
      <c r="H88" s="25"/>
      <c r="I88" s="145">
        <f t="shared" si="31"/>
        <v>10</v>
      </c>
      <c r="J88" s="145">
        <f t="shared" si="31"/>
        <v>10</v>
      </c>
      <c r="K88" s="19">
        <f>K89</f>
        <v>10</v>
      </c>
    </row>
    <row r="89" spans="1:11" ht="36">
      <c r="A89" s="218"/>
      <c r="B89" s="102"/>
      <c r="C89" s="28" t="s">
        <v>140</v>
      </c>
      <c r="D89" s="29" t="s">
        <v>17</v>
      </c>
      <c r="E89" s="29" t="s">
        <v>104</v>
      </c>
      <c r="F89" s="29" t="s">
        <v>113</v>
      </c>
      <c r="G89" s="29" t="s">
        <v>188</v>
      </c>
      <c r="H89" s="29" t="s">
        <v>139</v>
      </c>
      <c r="I89" s="149">
        <v>10</v>
      </c>
      <c r="J89" s="149">
        <v>10</v>
      </c>
      <c r="K89" s="114">
        <v>10</v>
      </c>
    </row>
    <row r="90" spans="1:11" ht="18.75">
      <c r="A90" s="218"/>
      <c r="B90" s="102"/>
      <c r="C90" s="30" t="s">
        <v>26</v>
      </c>
      <c r="D90" s="14" t="s">
        <v>17</v>
      </c>
      <c r="E90" s="14" t="s">
        <v>109</v>
      </c>
      <c r="F90" s="14"/>
      <c r="G90" s="14"/>
      <c r="H90" s="14"/>
      <c r="I90" s="144">
        <f>I91+I97</f>
        <v>1430.3</v>
      </c>
      <c r="J90" s="144">
        <f>J91+J97</f>
        <v>906.5</v>
      </c>
      <c r="K90" s="15">
        <f>K91+K97</f>
        <v>842.1</v>
      </c>
    </row>
    <row r="91" spans="1:11" ht="18.75">
      <c r="A91" s="218"/>
      <c r="B91" s="102"/>
      <c r="C91" s="16" t="s">
        <v>40</v>
      </c>
      <c r="D91" s="14" t="s">
        <v>17</v>
      </c>
      <c r="E91" s="62" t="s">
        <v>109</v>
      </c>
      <c r="F91" s="14" t="s">
        <v>112</v>
      </c>
      <c r="G91" s="62"/>
      <c r="H91" s="62"/>
      <c r="I91" s="144">
        <f t="shared" ref="I91:K94" si="32">I92</f>
        <v>830.3</v>
      </c>
      <c r="J91" s="144">
        <f t="shared" si="32"/>
        <v>825.9</v>
      </c>
      <c r="K91" s="15">
        <f>K92</f>
        <v>842.1</v>
      </c>
    </row>
    <row r="92" spans="1:11" ht="61.5" customHeight="1">
      <c r="A92" s="218"/>
      <c r="B92" s="102"/>
      <c r="C92" s="65" t="s">
        <v>53</v>
      </c>
      <c r="D92" s="37" t="s">
        <v>17</v>
      </c>
      <c r="E92" s="37" t="s">
        <v>109</v>
      </c>
      <c r="F92" s="38" t="s">
        <v>112</v>
      </c>
      <c r="G92" s="38" t="s">
        <v>192</v>
      </c>
      <c r="H92" s="25"/>
      <c r="I92" s="144">
        <f t="shared" si="32"/>
        <v>830.3</v>
      </c>
      <c r="J92" s="144">
        <f t="shared" si="32"/>
        <v>825.9</v>
      </c>
      <c r="K92" s="15">
        <f>K93</f>
        <v>842.1</v>
      </c>
    </row>
    <row r="93" spans="1:11" ht="18.75">
      <c r="A93" s="218"/>
      <c r="B93" s="102"/>
      <c r="C93" s="55" t="s">
        <v>176</v>
      </c>
      <c r="D93" s="14" t="s">
        <v>17</v>
      </c>
      <c r="E93" s="14" t="s">
        <v>109</v>
      </c>
      <c r="F93" s="14" t="s">
        <v>112</v>
      </c>
      <c r="G93" s="14" t="s">
        <v>193</v>
      </c>
      <c r="H93" s="14"/>
      <c r="I93" s="144">
        <f>I94</f>
        <v>830.3</v>
      </c>
      <c r="J93" s="144">
        <f t="shared" si="32"/>
        <v>825.9</v>
      </c>
      <c r="K93" s="144">
        <f t="shared" si="32"/>
        <v>842.1</v>
      </c>
    </row>
    <row r="94" spans="1:11" ht="66" customHeight="1">
      <c r="A94" s="218"/>
      <c r="B94" s="102"/>
      <c r="C94" s="64" t="s">
        <v>250</v>
      </c>
      <c r="D94" s="14" t="s">
        <v>17</v>
      </c>
      <c r="E94" s="14" t="s">
        <v>109</v>
      </c>
      <c r="F94" s="14" t="s">
        <v>112</v>
      </c>
      <c r="G94" s="14" t="s">
        <v>194</v>
      </c>
      <c r="H94" s="23"/>
      <c r="I94" s="160">
        <f>I95</f>
        <v>830.3</v>
      </c>
      <c r="J94" s="160">
        <f t="shared" si="32"/>
        <v>825.9</v>
      </c>
      <c r="K94" s="160">
        <f t="shared" si="32"/>
        <v>842.1</v>
      </c>
    </row>
    <row r="95" spans="1:11" ht="32.25" customHeight="1">
      <c r="A95" s="218"/>
      <c r="B95" s="102"/>
      <c r="C95" s="194" t="s">
        <v>251</v>
      </c>
      <c r="D95" s="18" t="s">
        <v>17</v>
      </c>
      <c r="E95" s="18" t="s">
        <v>109</v>
      </c>
      <c r="F95" s="18" t="s">
        <v>112</v>
      </c>
      <c r="G95" s="18" t="s">
        <v>195</v>
      </c>
      <c r="H95" s="18"/>
      <c r="I95" s="163">
        <f t="shared" ref="I95:J95" si="33">I96</f>
        <v>830.3</v>
      </c>
      <c r="J95" s="163">
        <f t="shared" si="33"/>
        <v>825.9</v>
      </c>
      <c r="K95" s="127">
        <f>K96</f>
        <v>842.1</v>
      </c>
    </row>
    <row r="96" spans="1:11" ht="36">
      <c r="A96" s="218"/>
      <c r="B96" s="102"/>
      <c r="C96" s="103" t="s">
        <v>140</v>
      </c>
      <c r="D96" s="111" t="s">
        <v>17</v>
      </c>
      <c r="E96" s="111" t="s">
        <v>109</v>
      </c>
      <c r="F96" s="111" t="s">
        <v>112</v>
      </c>
      <c r="G96" s="111" t="s">
        <v>196</v>
      </c>
      <c r="H96" s="101" t="s">
        <v>139</v>
      </c>
      <c r="I96" s="166">
        <v>830.3</v>
      </c>
      <c r="J96" s="166">
        <v>825.9</v>
      </c>
      <c r="K96" s="128">
        <v>842.1</v>
      </c>
    </row>
    <row r="97" spans="1:11" ht="22.9" customHeight="1">
      <c r="A97" s="218"/>
      <c r="B97" s="102"/>
      <c r="C97" s="22" t="s">
        <v>54</v>
      </c>
      <c r="D97" s="14" t="s">
        <v>17</v>
      </c>
      <c r="E97" s="14" t="s">
        <v>109</v>
      </c>
      <c r="F97" s="14" t="s">
        <v>111</v>
      </c>
      <c r="G97" s="42"/>
      <c r="H97" s="43"/>
      <c r="I97" s="153">
        <f>I98</f>
        <v>600</v>
      </c>
      <c r="J97" s="153">
        <f t="shared" ref="J97:K97" si="34">J98</f>
        <v>80.599999999999994</v>
      </c>
      <c r="K97" s="153">
        <f t="shared" si="34"/>
        <v>0</v>
      </c>
    </row>
    <row r="98" spans="1:11" ht="18.75">
      <c r="A98" s="218"/>
      <c r="B98" s="102"/>
      <c r="C98" s="16" t="s">
        <v>51</v>
      </c>
      <c r="D98" s="23" t="s">
        <v>17</v>
      </c>
      <c r="E98" s="23" t="s">
        <v>109</v>
      </c>
      <c r="F98" s="23" t="s">
        <v>111</v>
      </c>
      <c r="G98" s="23" t="s">
        <v>68</v>
      </c>
      <c r="H98" s="23"/>
      <c r="I98" s="160">
        <f t="shared" ref="I98:J98" si="35">I99</f>
        <v>600</v>
      </c>
      <c r="J98" s="160">
        <f t="shared" si="35"/>
        <v>80.599999999999994</v>
      </c>
      <c r="K98" s="124">
        <f>K99</f>
        <v>0</v>
      </c>
    </row>
    <row r="99" spans="1:11" ht="18.75">
      <c r="A99" s="218"/>
      <c r="B99" s="102"/>
      <c r="C99" s="16" t="s">
        <v>52</v>
      </c>
      <c r="D99" s="23" t="s">
        <v>17</v>
      </c>
      <c r="E99" s="23" t="s">
        <v>109</v>
      </c>
      <c r="F99" s="23" t="s">
        <v>111</v>
      </c>
      <c r="G99" s="23" t="s">
        <v>69</v>
      </c>
      <c r="H99" s="23"/>
      <c r="I99" s="160">
        <f>I100+I102</f>
        <v>600</v>
      </c>
      <c r="J99" s="160">
        <f t="shared" ref="J99:K99" si="36">J100+J102</f>
        <v>80.599999999999994</v>
      </c>
      <c r="K99" s="160">
        <f t="shared" si="36"/>
        <v>0</v>
      </c>
    </row>
    <row r="100" spans="1:11" ht="18.75">
      <c r="A100" s="218"/>
      <c r="B100" s="102"/>
      <c r="C100" s="17" t="s">
        <v>119</v>
      </c>
      <c r="D100" s="18" t="s">
        <v>17</v>
      </c>
      <c r="E100" s="18" t="s">
        <v>109</v>
      </c>
      <c r="F100" s="18" t="s">
        <v>111</v>
      </c>
      <c r="G100" s="18" t="s">
        <v>85</v>
      </c>
      <c r="H100" s="18"/>
      <c r="I100" s="145">
        <f t="shared" ref="I100:J100" si="37">I101</f>
        <v>500</v>
      </c>
      <c r="J100" s="145">
        <f t="shared" si="37"/>
        <v>0</v>
      </c>
      <c r="K100" s="19">
        <f>K101</f>
        <v>0</v>
      </c>
    </row>
    <row r="101" spans="1:11" ht="36">
      <c r="A101" s="218"/>
      <c r="B101" s="102"/>
      <c r="C101" s="26" t="s">
        <v>140</v>
      </c>
      <c r="D101" s="27" t="s">
        <v>17</v>
      </c>
      <c r="E101" s="27" t="s">
        <v>109</v>
      </c>
      <c r="F101" s="27" t="s">
        <v>111</v>
      </c>
      <c r="G101" s="27" t="s">
        <v>85</v>
      </c>
      <c r="H101" s="27" t="s">
        <v>139</v>
      </c>
      <c r="I101" s="164">
        <v>500</v>
      </c>
      <c r="J101" s="164">
        <v>0</v>
      </c>
      <c r="K101" s="113">
        <v>0</v>
      </c>
    </row>
    <row r="102" spans="1:11" ht="18.75">
      <c r="A102" s="218"/>
      <c r="B102" s="102"/>
      <c r="C102" s="17" t="s">
        <v>125</v>
      </c>
      <c r="D102" s="18" t="s">
        <v>17</v>
      </c>
      <c r="E102" s="18" t="s">
        <v>109</v>
      </c>
      <c r="F102" s="18" t="s">
        <v>111</v>
      </c>
      <c r="G102" s="18" t="s">
        <v>124</v>
      </c>
      <c r="H102" s="18"/>
      <c r="I102" s="145">
        <f t="shared" ref="I102:J102" si="38">I103</f>
        <v>100</v>
      </c>
      <c r="J102" s="145">
        <f t="shared" si="38"/>
        <v>80.599999999999994</v>
      </c>
      <c r="K102" s="19">
        <f>K103</f>
        <v>0</v>
      </c>
    </row>
    <row r="103" spans="1:11" ht="36">
      <c r="A103" s="218"/>
      <c r="B103" s="102"/>
      <c r="C103" s="26" t="s">
        <v>140</v>
      </c>
      <c r="D103" s="27" t="s">
        <v>17</v>
      </c>
      <c r="E103" s="27" t="s">
        <v>109</v>
      </c>
      <c r="F103" s="27" t="s">
        <v>111</v>
      </c>
      <c r="G103" s="27" t="s">
        <v>124</v>
      </c>
      <c r="H103" s="27" t="s">
        <v>139</v>
      </c>
      <c r="I103" s="164">
        <v>100</v>
      </c>
      <c r="J103" s="164">
        <v>80.599999999999994</v>
      </c>
      <c r="K103" s="113">
        <v>0</v>
      </c>
    </row>
    <row r="104" spans="1:11" ht="18.75">
      <c r="A104" s="218"/>
      <c r="B104" s="102"/>
      <c r="C104" s="30" t="s">
        <v>27</v>
      </c>
      <c r="D104" s="14" t="s">
        <v>17</v>
      </c>
      <c r="E104" s="14" t="s">
        <v>110</v>
      </c>
      <c r="F104" s="14"/>
      <c r="G104" s="14" t="s">
        <v>18</v>
      </c>
      <c r="H104" s="14" t="s">
        <v>18</v>
      </c>
      <c r="I104" s="144">
        <f>I105+I112+I118</f>
        <v>61943.5</v>
      </c>
      <c r="J104" s="144">
        <f>J105+J112+J118</f>
        <v>4205.1000000000004</v>
      </c>
      <c r="K104" s="15">
        <f>K105+K112+K118</f>
        <v>4303.8</v>
      </c>
    </row>
    <row r="105" spans="1:11" ht="18.75">
      <c r="A105" s="218"/>
      <c r="B105" s="102"/>
      <c r="C105" s="30" t="s">
        <v>28</v>
      </c>
      <c r="D105" s="14" t="s">
        <v>17</v>
      </c>
      <c r="E105" s="23" t="s">
        <v>110</v>
      </c>
      <c r="F105" s="23" t="s">
        <v>102</v>
      </c>
      <c r="G105" s="23"/>
      <c r="H105" s="14"/>
      <c r="I105" s="144">
        <f t="shared" ref="I105:J106" si="39">I106</f>
        <v>1492.1</v>
      </c>
      <c r="J105" s="144">
        <f t="shared" si="39"/>
        <v>1542.1</v>
      </c>
      <c r="K105" s="15">
        <f>K106</f>
        <v>1585.3</v>
      </c>
    </row>
    <row r="106" spans="1:11" ht="18.75">
      <c r="A106" s="218"/>
      <c r="B106" s="102"/>
      <c r="C106" s="16" t="s">
        <v>51</v>
      </c>
      <c r="D106" s="14" t="s">
        <v>17</v>
      </c>
      <c r="E106" s="14" t="s">
        <v>110</v>
      </c>
      <c r="F106" s="14" t="s">
        <v>102</v>
      </c>
      <c r="G106" s="23" t="s">
        <v>68</v>
      </c>
      <c r="H106" s="14"/>
      <c r="I106" s="144">
        <f t="shared" si="39"/>
        <v>1492.1</v>
      </c>
      <c r="J106" s="144">
        <f t="shared" si="39"/>
        <v>1542.1</v>
      </c>
      <c r="K106" s="15">
        <f>K107</f>
        <v>1585.3</v>
      </c>
    </row>
    <row r="107" spans="1:11" ht="18.75">
      <c r="A107" s="218"/>
      <c r="B107" s="102"/>
      <c r="C107" s="16" t="s">
        <v>52</v>
      </c>
      <c r="D107" s="23" t="s">
        <v>17</v>
      </c>
      <c r="E107" s="23" t="s">
        <v>110</v>
      </c>
      <c r="F107" s="23" t="s">
        <v>102</v>
      </c>
      <c r="G107" s="23" t="s">
        <v>69</v>
      </c>
      <c r="H107" s="23"/>
      <c r="I107" s="160">
        <f>I110+I108</f>
        <v>1492.1</v>
      </c>
      <c r="J107" s="160">
        <f>J110+J108</f>
        <v>1542.1</v>
      </c>
      <c r="K107" s="124">
        <f>K110+K108</f>
        <v>1585.3</v>
      </c>
    </row>
    <row r="108" spans="1:11" ht="18.75">
      <c r="A108" s="218"/>
      <c r="B108" s="102"/>
      <c r="C108" s="17" t="s">
        <v>86</v>
      </c>
      <c r="D108" s="18" t="s">
        <v>17</v>
      </c>
      <c r="E108" s="18" t="s">
        <v>110</v>
      </c>
      <c r="F108" s="18" t="s">
        <v>102</v>
      </c>
      <c r="G108" s="69" t="s">
        <v>87</v>
      </c>
      <c r="H108" s="25"/>
      <c r="I108" s="154">
        <f t="shared" ref="I108:J108" si="40">I109</f>
        <v>50</v>
      </c>
      <c r="J108" s="154">
        <f t="shared" si="40"/>
        <v>100</v>
      </c>
      <c r="K108" s="119">
        <f>K109</f>
        <v>100</v>
      </c>
    </row>
    <row r="109" spans="1:11" ht="36">
      <c r="A109" s="218"/>
      <c r="B109" s="102"/>
      <c r="C109" s="26" t="s">
        <v>140</v>
      </c>
      <c r="D109" s="27" t="s">
        <v>17</v>
      </c>
      <c r="E109" s="27" t="s">
        <v>110</v>
      </c>
      <c r="F109" s="27" t="s">
        <v>102</v>
      </c>
      <c r="G109" s="27" t="s">
        <v>87</v>
      </c>
      <c r="H109" s="27" t="s">
        <v>139</v>
      </c>
      <c r="I109" s="165">
        <v>50</v>
      </c>
      <c r="J109" s="165">
        <v>100</v>
      </c>
      <c r="K109" s="71">
        <v>100</v>
      </c>
    </row>
    <row r="110" spans="1:11" ht="37.5">
      <c r="A110" s="218"/>
      <c r="B110" s="102"/>
      <c r="C110" s="17" t="s">
        <v>198</v>
      </c>
      <c r="D110" s="18" t="s">
        <v>17</v>
      </c>
      <c r="E110" s="18" t="s">
        <v>110</v>
      </c>
      <c r="F110" s="18" t="s">
        <v>102</v>
      </c>
      <c r="G110" s="69" t="s">
        <v>197</v>
      </c>
      <c r="H110" s="25"/>
      <c r="I110" s="154">
        <f t="shared" ref="I110:J110" si="41">I111</f>
        <v>1442.1</v>
      </c>
      <c r="J110" s="154">
        <f t="shared" si="41"/>
        <v>1442.1</v>
      </c>
      <c r="K110" s="119">
        <f>K111</f>
        <v>1485.3</v>
      </c>
    </row>
    <row r="111" spans="1:11" ht="36">
      <c r="A111" s="218"/>
      <c r="B111" s="102"/>
      <c r="C111" s="26" t="s">
        <v>140</v>
      </c>
      <c r="D111" s="27" t="s">
        <v>17</v>
      </c>
      <c r="E111" s="27" t="s">
        <v>110</v>
      </c>
      <c r="F111" s="27" t="s">
        <v>102</v>
      </c>
      <c r="G111" s="27" t="s">
        <v>197</v>
      </c>
      <c r="H111" s="27" t="s">
        <v>139</v>
      </c>
      <c r="I111" s="165">
        <v>1442.1</v>
      </c>
      <c r="J111" s="165">
        <v>1442.1</v>
      </c>
      <c r="K111" s="71">
        <v>1485.3</v>
      </c>
    </row>
    <row r="112" spans="1:11" ht="18.75">
      <c r="A112" s="218"/>
      <c r="B112" s="102"/>
      <c r="C112" s="13" t="s">
        <v>29</v>
      </c>
      <c r="D112" s="14" t="s">
        <v>17</v>
      </c>
      <c r="E112" s="14" t="s">
        <v>110</v>
      </c>
      <c r="F112" s="14" t="s">
        <v>103</v>
      </c>
      <c r="G112" s="14"/>
      <c r="H112" s="14"/>
      <c r="I112" s="144">
        <f>I113</f>
        <v>47764.2</v>
      </c>
      <c r="J112" s="144">
        <f t="shared" ref="J112:K112" si="42">J113</f>
        <v>0</v>
      </c>
      <c r="K112" s="144">
        <f t="shared" si="42"/>
        <v>0</v>
      </c>
    </row>
    <row r="113" spans="1:11" ht="75">
      <c r="A113" s="218"/>
      <c r="B113" s="102"/>
      <c r="C113" s="200" t="s">
        <v>202</v>
      </c>
      <c r="D113" s="14" t="s">
        <v>17</v>
      </c>
      <c r="E113" s="14" t="s">
        <v>110</v>
      </c>
      <c r="F113" s="14" t="s">
        <v>103</v>
      </c>
      <c r="G113" s="23" t="s">
        <v>88</v>
      </c>
      <c r="H113" s="14"/>
      <c r="I113" s="144">
        <f>I114</f>
        <v>47764.2</v>
      </c>
      <c r="J113" s="144">
        <f t="shared" ref="J113:K113" si="43">J114</f>
        <v>0</v>
      </c>
      <c r="K113" s="144">
        <f t="shared" si="43"/>
        <v>0</v>
      </c>
    </row>
    <row r="114" spans="1:11" ht="18.75">
      <c r="A114" s="218"/>
      <c r="B114" s="102"/>
      <c r="C114" s="201" t="s">
        <v>204</v>
      </c>
      <c r="D114" s="14" t="s">
        <v>17</v>
      </c>
      <c r="E114" s="14" t="s">
        <v>110</v>
      </c>
      <c r="F114" s="14" t="s">
        <v>103</v>
      </c>
      <c r="G114" s="23" t="s">
        <v>200</v>
      </c>
      <c r="H114" s="14"/>
      <c r="I114" s="144">
        <f>I115</f>
        <v>47764.2</v>
      </c>
      <c r="J114" s="144">
        <f t="shared" ref="J114:K114" si="44">J115</f>
        <v>0</v>
      </c>
      <c r="K114" s="144">
        <f t="shared" si="44"/>
        <v>0</v>
      </c>
    </row>
    <row r="115" spans="1:11" ht="56.25">
      <c r="A115" s="218"/>
      <c r="B115" s="102"/>
      <c r="C115" s="68" t="s">
        <v>203</v>
      </c>
      <c r="D115" s="14" t="s">
        <v>17</v>
      </c>
      <c r="E115" s="14" t="s">
        <v>110</v>
      </c>
      <c r="F115" s="14" t="s">
        <v>103</v>
      </c>
      <c r="G115" s="23" t="s">
        <v>199</v>
      </c>
      <c r="H115" s="23"/>
      <c r="I115" s="160">
        <f>I116</f>
        <v>47764.2</v>
      </c>
      <c r="J115" s="160">
        <f t="shared" ref="J115:K115" si="45">J116</f>
        <v>0</v>
      </c>
      <c r="K115" s="160">
        <f t="shared" si="45"/>
        <v>0</v>
      </c>
    </row>
    <row r="116" spans="1:11" ht="56.25">
      <c r="A116" s="218"/>
      <c r="B116" s="102"/>
      <c r="C116" s="17" t="s">
        <v>120</v>
      </c>
      <c r="D116" s="18" t="s">
        <v>17</v>
      </c>
      <c r="E116" s="18" t="s">
        <v>110</v>
      </c>
      <c r="F116" s="18" t="s">
        <v>103</v>
      </c>
      <c r="G116" s="69" t="s">
        <v>201</v>
      </c>
      <c r="H116" s="25"/>
      <c r="I116" s="154">
        <f t="shared" ref="I116:J116" si="46">I117</f>
        <v>47764.2</v>
      </c>
      <c r="J116" s="154">
        <f t="shared" si="46"/>
        <v>0</v>
      </c>
      <c r="K116" s="129">
        <f>K117</f>
        <v>0</v>
      </c>
    </row>
    <row r="117" spans="1:11" ht="36">
      <c r="A117" s="218"/>
      <c r="B117" s="102"/>
      <c r="C117" s="26" t="s">
        <v>134</v>
      </c>
      <c r="D117" s="27" t="s">
        <v>17</v>
      </c>
      <c r="E117" s="27" t="s">
        <v>110</v>
      </c>
      <c r="F117" s="27" t="s">
        <v>103</v>
      </c>
      <c r="G117" s="27" t="s">
        <v>201</v>
      </c>
      <c r="H117" s="27" t="s">
        <v>133</v>
      </c>
      <c r="I117" s="165">
        <v>47764.2</v>
      </c>
      <c r="J117" s="165">
        <v>0</v>
      </c>
      <c r="K117" s="138">
        <v>0</v>
      </c>
    </row>
    <row r="118" spans="1:11" ht="18.75">
      <c r="A118" s="218"/>
      <c r="B118" s="102"/>
      <c r="C118" s="16" t="s">
        <v>30</v>
      </c>
      <c r="D118" s="14" t="s">
        <v>17</v>
      </c>
      <c r="E118" s="14" t="s">
        <v>110</v>
      </c>
      <c r="F118" s="40" t="s">
        <v>104</v>
      </c>
      <c r="G118" s="43"/>
      <c r="H118" s="43"/>
      <c r="I118" s="144">
        <f>I119+I134+I139+I144</f>
        <v>12687.2</v>
      </c>
      <c r="J118" s="144">
        <f t="shared" ref="J118:K118" si="47">J119+J134+J139+J144</f>
        <v>2663</v>
      </c>
      <c r="K118" s="144">
        <f t="shared" si="47"/>
        <v>2718.5</v>
      </c>
    </row>
    <row r="119" spans="1:11" ht="75">
      <c r="A119" s="218"/>
      <c r="B119" s="102"/>
      <c r="C119" s="16" t="s">
        <v>128</v>
      </c>
      <c r="D119" s="14" t="s">
        <v>17</v>
      </c>
      <c r="E119" s="14" t="s">
        <v>110</v>
      </c>
      <c r="F119" s="14" t="s">
        <v>104</v>
      </c>
      <c r="G119" s="23" t="s">
        <v>127</v>
      </c>
      <c r="H119" s="14"/>
      <c r="I119" s="144">
        <f>I120</f>
        <v>3428.8</v>
      </c>
      <c r="J119" s="144">
        <f t="shared" ref="J119:K119" si="48">J120</f>
        <v>2663</v>
      </c>
      <c r="K119" s="144">
        <f t="shared" si="48"/>
        <v>2718.5</v>
      </c>
    </row>
    <row r="120" spans="1:11" s="199" customFormat="1" ht="18.75">
      <c r="A120" s="218"/>
      <c r="B120" s="102"/>
      <c r="C120" s="55" t="s">
        <v>176</v>
      </c>
      <c r="D120" s="14" t="s">
        <v>17</v>
      </c>
      <c r="E120" s="14" t="s">
        <v>110</v>
      </c>
      <c r="F120" s="14" t="s">
        <v>104</v>
      </c>
      <c r="G120" s="23" t="s">
        <v>205</v>
      </c>
      <c r="H120" s="14"/>
      <c r="I120" s="144">
        <f>I121+I128+I131</f>
        <v>3428.8</v>
      </c>
      <c r="J120" s="144">
        <f t="shared" ref="J120:K120" si="49">J121+J128+J131</f>
        <v>2663</v>
      </c>
      <c r="K120" s="144">
        <f t="shared" si="49"/>
        <v>2718.5</v>
      </c>
    </row>
    <row r="121" spans="1:11" ht="37.5">
      <c r="A121" s="218"/>
      <c r="B121" s="102"/>
      <c r="C121" s="68" t="s">
        <v>209</v>
      </c>
      <c r="D121" s="14" t="s">
        <v>17</v>
      </c>
      <c r="E121" s="14" t="s">
        <v>110</v>
      </c>
      <c r="F121" s="14" t="s">
        <v>104</v>
      </c>
      <c r="G121" s="23" t="s">
        <v>206</v>
      </c>
      <c r="H121" s="23"/>
      <c r="I121" s="160">
        <f>I122+I124+I126</f>
        <v>2132.5</v>
      </c>
      <c r="J121" s="160">
        <f t="shared" ref="J121:K121" si="50">J122+J124+J126</f>
        <v>1398</v>
      </c>
      <c r="K121" s="160">
        <f t="shared" si="50"/>
        <v>1402.9</v>
      </c>
    </row>
    <row r="122" spans="1:11" s="199" customFormat="1" ht="18.75">
      <c r="A122" s="218"/>
      <c r="B122" s="102"/>
      <c r="C122" s="49" t="s">
        <v>91</v>
      </c>
      <c r="D122" s="18" t="s">
        <v>17</v>
      </c>
      <c r="E122" s="18" t="s">
        <v>110</v>
      </c>
      <c r="F122" s="37" t="s">
        <v>104</v>
      </c>
      <c r="G122" s="37" t="s">
        <v>207</v>
      </c>
      <c r="H122" s="18"/>
      <c r="I122" s="145">
        <f t="shared" ref="I122:J124" si="51">I123</f>
        <v>1682.5</v>
      </c>
      <c r="J122" s="145">
        <f t="shared" si="51"/>
        <v>930</v>
      </c>
      <c r="K122" s="19">
        <f>K123</f>
        <v>916.2</v>
      </c>
    </row>
    <row r="123" spans="1:11" s="199" customFormat="1" ht="36">
      <c r="A123" s="218"/>
      <c r="B123" s="102"/>
      <c r="C123" s="28" t="s">
        <v>140</v>
      </c>
      <c r="D123" s="29" t="s">
        <v>17</v>
      </c>
      <c r="E123" s="29" t="s">
        <v>110</v>
      </c>
      <c r="F123" s="50" t="s">
        <v>104</v>
      </c>
      <c r="G123" s="50" t="s">
        <v>207</v>
      </c>
      <c r="H123" s="50" t="s">
        <v>139</v>
      </c>
      <c r="I123" s="149">
        <v>1682.5</v>
      </c>
      <c r="J123" s="149">
        <v>930</v>
      </c>
      <c r="K123" s="114">
        <v>916.2</v>
      </c>
    </row>
    <row r="124" spans="1:11" s="199" customFormat="1" ht="18.75">
      <c r="A124" s="218"/>
      <c r="B124" s="102"/>
      <c r="C124" s="47" t="s">
        <v>89</v>
      </c>
      <c r="D124" s="18" t="s">
        <v>17</v>
      </c>
      <c r="E124" s="18" t="s">
        <v>110</v>
      </c>
      <c r="F124" s="37" t="s">
        <v>104</v>
      </c>
      <c r="G124" s="37" t="s">
        <v>208</v>
      </c>
      <c r="H124" s="18"/>
      <c r="I124" s="145">
        <f t="shared" si="51"/>
        <v>380</v>
      </c>
      <c r="J124" s="145">
        <f t="shared" si="51"/>
        <v>395.2</v>
      </c>
      <c r="K124" s="19">
        <f>K125</f>
        <v>411</v>
      </c>
    </row>
    <row r="125" spans="1:11" s="199" customFormat="1" ht="36">
      <c r="A125" s="218"/>
      <c r="B125" s="102"/>
      <c r="C125" s="28" t="s">
        <v>140</v>
      </c>
      <c r="D125" s="29" t="s">
        <v>17</v>
      </c>
      <c r="E125" s="29" t="s">
        <v>110</v>
      </c>
      <c r="F125" s="50" t="s">
        <v>104</v>
      </c>
      <c r="G125" s="50" t="s">
        <v>208</v>
      </c>
      <c r="H125" s="50" t="s">
        <v>139</v>
      </c>
      <c r="I125" s="149">
        <v>380</v>
      </c>
      <c r="J125" s="149">
        <v>395.2</v>
      </c>
      <c r="K125" s="114">
        <v>411</v>
      </c>
    </row>
    <row r="126" spans="1:11" ht="33.75" customHeight="1">
      <c r="A126" s="218"/>
      <c r="B126" s="102"/>
      <c r="C126" s="17" t="s">
        <v>90</v>
      </c>
      <c r="D126" s="18" t="s">
        <v>17</v>
      </c>
      <c r="E126" s="18" t="s">
        <v>110</v>
      </c>
      <c r="F126" s="18" t="s">
        <v>104</v>
      </c>
      <c r="G126" s="37" t="s">
        <v>210</v>
      </c>
      <c r="H126" s="25"/>
      <c r="I126" s="154">
        <f t="shared" ref="I126:J126" si="52">I127</f>
        <v>70</v>
      </c>
      <c r="J126" s="154">
        <f t="shared" si="52"/>
        <v>72.8</v>
      </c>
      <c r="K126" s="119">
        <f>K127</f>
        <v>75.7</v>
      </c>
    </row>
    <row r="127" spans="1:11" ht="36">
      <c r="A127" s="218"/>
      <c r="B127" s="102"/>
      <c r="C127" s="28" t="s">
        <v>140</v>
      </c>
      <c r="D127" s="101" t="s">
        <v>17</v>
      </c>
      <c r="E127" s="101" t="s">
        <v>110</v>
      </c>
      <c r="F127" s="101" t="s">
        <v>104</v>
      </c>
      <c r="G127" s="50" t="s">
        <v>210</v>
      </c>
      <c r="H127" s="101" t="s">
        <v>139</v>
      </c>
      <c r="I127" s="166">
        <v>70</v>
      </c>
      <c r="J127" s="166">
        <v>72.8</v>
      </c>
      <c r="K127" s="128">
        <v>75.7</v>
      </c>
    </row>
    <row r="128" spans="1:11" s="199" customFormat="1" ht="37.5">
      <c r="A128" s="218"/>
      <c r="B128" s="102"/>
      <c r="C128" s="68" t="s">
        <v>213</v>
      </c>
      <c r="D128" s="14" t="s">
        <v>17</v>
      </c>
      <c r="E128" s="14" t="s">
        <v>110</v>
      </c>
      <c r="F128" s="14" t="s">
        <v>104</v>
      </c>
      <c r="G128" s="23" t="s">
        <v>211</v>
      </c>
      <c r="H128" s="23"/>
      <c r="I128" s="160">
        <f>I129</f>
        <v>1266.3</v>
      </c>
      <c r="J128" s="160">
        <f t="shared" ref="J128:K128" si="53">J129</f>
        <v>1265</v>
      </c>
      <c r="K128" s="160">
        <f t="shared" si="53"/>
        <v>1315.6</v>
      </c>
    </row>
    <row r="129" spans="1:11" s="199" customFormat="1" ht="56.25">
      <c r="A129" s="218"/>
      <c r="B129" s="102"/>
      <c r="C129" s="49" t="s">
        <v>123</v>
      </c>
      <c r="D129" s="18" t="s">
        <v>17</v>
      </c>
      <c r="E129" s="18" t="s">
        <v>110</v>
      </c>
      <c r="F129" s="37" t="s">
        <v>104</v>
      </c>
      <c r="G129" s="37" t="s">
        <v>212</v>
      </c>
      <c r="H129" s="18"/>
      <c r="I129" s="145">
        <f t="shared" ref="I129:J132" si="54">I130</f>
        <v>1266.3</v>
      </c>
      <c r="J129" s="145">
        <f t="shared" si="54"/>
        <v>1265</v>
      </c>
      <c r="K129" s="19">
        <f>K130</f>
        <v>1315.6</v>
      </c>
    </row>
    <row r="130" spans="1:11" s="199" customFormat="1" ht="36">
      <c r="A130" s="218"/>
      <c r="B130" s="102"/>
      <c r="C130" s="28" t="s">
        <v>140</v>
      </c>
      <c r="D130" s="29" t="s">
        <v>17</v>
      </c>
      <c r="E130" s="29" t="s">
        <v>110</v>
      </c>
      <c r="F130" s="50" t="s">
        <v>104</v>
      </c>
      <c r="G130" s="50" t="s">
        <v>212</v>
      </c>
      <c r="H130" s="50" t="s">
        <v>139</v>
      </c>
      <c r="I130" s="149">
        <v>1266.3</v>
      </c>
      <c r="J130" s="149">
        <v>1265</v>
      </c>
      <c r="K130" s="114">
        <v>1315.6</v>
      </c>
    </row>
    <row r="131" spans="1:11" s="199" customFormat="1" ht="37.5">
      <c r="A131" s="218"/>
      <c r="B131" s="102"/>
      <c r="C131" s="68" t="s">
        <v>216</v>
      </c>
      <c r="D131" s="14" t="s">
        <v>17</v>
      </c>
      <c r="E131" s="14" t="s">
        <v>110</v>
      </c>
      <c r="F131" s="14" t="s">
        <v>104</v>
      </c>
      <c r="G131" s="23" t="s">
        <v>214</v>
      </c>
      <c r="H131" s="23"/>
      <c r="I131" s="160">
        <f>I132</f>
        <v>30</v>
      </c>
      <c r="J131" s="160">
        <f t="shared" ref="J131:K131" si="55">J132</f>
        <v>0</v>
      </c>
      <c r="K131" s="160">
        <f t="shared" si="55"/>
        <v>0</v>
      </c>
    </row>
    <row r="132" spans="1:11" s="199" customFormat="1" ht="18.75">
      <c r="A132" s="218"/>
      <c r="B132" s="102"/>
      <c r="C132" s="49" t="s">
        <v>151</v>
      </c>
      <c r="D132" s="18" t="s">
        <v>17</v>
      </c>
      <c r="E132" s="18" t="s">
        <v>110</v>
      </c>
      <c r="F132" s="37" t="s">
        <v>104</v>
      </c>
      <c r="G132" s="37" t="s">
        <v>215</v>
      </c>
      <c r="H132" s="18"/>
      <c r="I132" s="145">
        <f t="shared" si="54"/>
        <v>30</v>
      </c>
      <c r="J132" s="145">
        <f t="shared" si="54"/>
        <v>0</v>
      </c>
      <c r="K132" s="19">
        <f>K133</f>
        <v>0</v>
      </c>
    </row>
    <row r="133" spans="1:11" s="199" customFormat="1" ht="36">
      <c r="A133" s="218"/>
      <c r="B133" s="102"/>
      <c r="C133" s="28" t="s">
        <v>140</v>
      </c>
      <c r="D133" s="29" t="s">
        <v>17</v>
      </c>
      <c r="E133" s="29" t="s">
        <v>110</v>
      </c>
      <c r="F133" s="50" t="s">
        <v>104</v>
      </c>
      <c r="G133" s="50" t="s">
        <v>215</v>
      </c>
      <c r="H133" s="50" t="s">
        <v>139</v>
      </c>
      <c r="I133" s="149">
        <v>30</v>
      </c>
      <c r="J133" s="149">
        <v>0</v>
      </c>
      <c r="K133" s="114">
        <v>0</v>
      </c>
    </row>
    <row r="134" spans="1:11" ht="93.75">
      <c r="A134" s="218"/>
      <c r="B134" s="102"/>
      <c r="C134" s="130" t="s">
        <v>220</v>
      </c>
      <c r="D134" s="14" t="s">
        <v>17</v>
      </c>
      <c r="E134" s="14" t="s">
        <v>110</v>
      </c>
      <c r="F134" s="14" t="s">
        <v>104</v>
      </c>
      <c r="G134" s="23" t="s">
        <v>101</v>
      </c>
      <c r="H134" s="14"/>
      <c r="I134" s="144">
        <f>I135</f>
        <v>1159.2</v>
      </c>
      <c r="J134" s="144">
        <f t="shared" ref="J134:K134" si="56">J135</f>
        <v>0</v>
      </c>
      <c r="K134" s="144">
        <f t="shared" si="56"/>
        <v>0</v>
      </c>
    </row>
    <row r="135" spans="1:11" s="199" customFormat="1" ht="18.75">
      <c r="A135" s="218"/>
      <c r="B135" s="102"/>
      <c r="C135" s="55" t="s">
        <v>176</v>
      </c>
      <c r="D135" s="14" t="s">
        <v>17</v>
      </c>
      <c r="E135" s="14" t="s">
        <v>110</v>
      </c>
      <c r="F135" s="14" t="s">
        <v>104</v>
      </c>
      <c r="G135" s="23" t="s">
        <v>217</v>
      </c>
      <c r="H135" s="14"/>
      <c r="I135" s="144">
        <f>I136</f>
        <v>1159.2</v>
      </c>
      <c r="J135" s="144">
        <f t="shared" ref="J135:K135" si="57">J136</f>
        <v>0</v>
      </c>
      <c r="K135" s="144">
        <f t="shared" si="57"/>
        <v>0</v>
      </c>
    </row>
    <row r="136" spans="1:11" ht="37.5">
      <c r="A136" s="218"/>
      <c r="B136" s="102"/>
      <c r="C136" s="68" t="s">
        <v>219</v>
      </c>
      <c r="D136" s="14" t="s">
        <v>17</v>
      </c>
      <c r="E136" s="14" t="s">
        <v>110</v>
      </c>
      <c r="F136" s="14" t="s">
        <v>104</v>
      </c>
      <c r="G136" s="23" t="s">
        <v>218</v>
      </c>
      <c r="H136" s="23"/>
      <c r="I136" s="160">
        <f>I137</f>
        <v>1159.2</v>
      </c>
      <c r="J136" s="160">
        <f t="shared" ref="J136:K136" si="58">J137</f>
        <v>0</v>
      </c>
      <c r="K136" s="160">
        <f t="shared" si="58"/>
        <v>0</v>
      </c>
    </row>
    <row r="137" spans="1:11" ht="93.75">
      <c r="A137" s="218"/>
      <c r="B137" s="102"/>
      <c r="C137" s="130" t="s">
        <v>230</v>
      </c>
      <c r="D137" s="18" t="s">
        <v>17</v>
      </c>
      <c r="E137" s="18" t="s">
        <v>110</v>
      </c>
      <c r="F137" s="18" t="s">
        <v>104</v>
      </c>
      <c r="G137" s="69" t="s">
        <v>231</v>
      </c>
      <c r="H137" s="25"/>
      <c r="I137" s="154">
        <f t="shared" ref="I137:J137" si="59">I138</f>
        <v>1159.2</v>
      </c>
      <c r="J137" s="154">
        <f t="shared" si="59"/>
        <v>0</v>
      </c>
      <c r="K137" s="119">
        <f>K138</f>
        <v>0</v>
      </c>
    </row>
    <row r="138" spans="1:11" ht="36">
      <c r="A138" s="218"/>
      <c r="B138" s="102"/>
      <c r="C138" s="104" t="s">
        <v>140</v>
      </c>
      <c r="D138" s="101" t="s">
        <v>17</v>
      </c>
      <c r="E138" s="101" t="s">
        <v>110</v>
      </c>
      <c r="F138" s="101" t="s">
        <v>104</v>
      </c>
      <c r="G138" s="101" t="s">
        <v>231</v>
      </c>
      <c r="H138" s="101" t="s">
        <v>139</v>
      </c>
      <c r="I138" s="156">
        <v>1159.2</v>
      </c>
      <c r="J138" s="156">
        <v>0</v>
      </c>
      <c r="K138" s="51">
        <v>0</v>
      </c>
    </row>
    <row r="139" spans="1:11" s="199" customFormat="1" ht="80.25" customHeight="1">
      <c r="A139" s="218"/>
      <c r="B139" s="102"/>
      <c r="C139" s="16" t="s">
        <v>227</v>
      </c>
      <c r="D139" s="14" t="s">
        <v>17</v>
      </c>
      <c r="E139" s="14" t="s">
        <v>110</v>
      </c>
      <c r="F139" s="14" t="s">
        <v>104</v>
      </c>
      <c r="G139" s="23" t="s">
        <v>226</v>
      </c>
      <c r="H139" s="14"/>
      <c r="I139" s="161">
        <f t="shared" ref="I139:K140" si="60">I141</f>
        <v>245.3</v>
      </c>
      <c r="J139" s="161">
        <f t="shared" si="60"/>
        <v>0</v>
      </c>
      <c r="K139" s="161">
        <f t="shared" si="60"/>
        <v>0</v>
      </c>
    </row>
    <row r="140" spans="1:11" s="199" customFormat="1" ht="18.75">
      <c r="A140" s="218"/>
      <c r="B140" s="102"/>
      <c r="C140" s="55" t="s">
        <v>176</v>
      </c>
      <c r="D140" s="14" t="s">
        <v>17</v>
      </c>
      <c r="E140" s="14" t="s">
        <v>110</v>
      </c>
      <c r="F140" s="14" t="s">
        <v>104</v>
      </c>
      <c r="G140" s="23" t="s">
        <v>225</v>
      </c>
      <c r="H140" s="14"/>
      <c r="I140" s="161">
        <f t="shared" si="60"/>
        <v>245.3</v>
      </c>
      <c r="J140" s="161">
        <f t="shared" si="60"/>
        <v>0</v>
      </c>
      <c r="K140" s="161">
        <f t="shared" si="60"/>
        <v>0</v>
      </c>
    </row>
    <row r="141" spans="1:11" s="199" customFormat="1" ht="37.5">
      <c r="A141" s="218"/>
      <c r="B141" s="102"/>
      <c r="C141" s="190" t="s">
        <v>224</v>
      </c>
      <c r="D141" s="18" t="s">
        <v>17</v>
      </c>
      <c r="E141" s="18" t="s">
        <v>110</v>
      </c>
      <c r="F141" s="18" t="s">
        <v>104</v>
      </c>
      <c r="G141" s="188" t="s">
        <v>223</v>
      </c>
      <c r="H141" s="25"/>
      <c r="I141" s="161">
        <f>I142</f>
        <v>245.3</v>
      </c>
      <c r="J141" s="161">
        <f t="shared" ref="J141:K142" si="61">J142</f>
        <v>0</v>
      </c>
      <c r="K141" s="161">
        <f t="shared" si="61"/>
        <v>0</v>
      </c>
    </row>
    <row r="142" spans="1:11" s="199" customFormat="1" ht="18.75">
      <c r="A142" s="218"/>
      <c r="B142" s="102"/>
      <c r="C142" s="190" t="s">
        <v>228</v>
      </c>
      <c r="D142" s="18" t="s">
        <v>17</v>
      </c>
      <c r="E142" s="18" t="s">
        <v>110</v>
      </c>
      <c r="F142" s="18" t="s">
        <v>104</v>
      </c>
      <c r="G142" s="188" t="s">
        <v>229</v>
      </c>
      <c r="H142" s="25"/>
      <c r="I142" s="163">
        <f>I143</f>
        <v>245.3</v>
      </c>
      <c r="J142" s="163">
        <f t="shared" si="61"/>
        <v>0</v>
      </c>
      <c r="K142" s="163">
        <f t="shared" si="61"/>
        <v>0</v>
      </c>
    </row>
    <row r="143" spans="1:11" s="199" customFormat="1" ht="36">
      <c r="A143" s="218"/>
      <c r="B143" s="102"/>
      <c r="C143" s="28" t="s">
        <v>140</v>
      </c>
      <c r="D143" s="50" t="s">
        <v>17</v>
      </c>
      <c r="E143" s="50" t="s">
        <v>110</v>
      </c>
      <c r="F143" s="50" t="s">
        <v>104</v>
      </c>
      <c r="G143" s="191" t="s">
        <v>229</v>
      </c>
      <c r="H143" s="29" t="s">
        <v>139</v>
      </c>
      <c r="I143" s="156">
        <v>245.3</v>
      </c>
      <c r="J143" s="156">
        <v>0</v>
      </c>
      <c r="K143" s="51">
        <v>0</v>
      </c>
    </row>
    <row r="144" spans="1:11" ht="75">
      <c r="A144" s="218"/>
      <c r="B144" s="102"/>
      <c r="C144" s="16" t="s">
        <v>221</v>
      </c>
      <c r="D144" s="14" t="s">
        <v>17</v>
      </c>
      <c r="E144" s="14" t="s">
        <v>110</v>
      </c>
      <c r="F144" s="14" t="s">
        <v>104</v>
      </c>
      <c r="G144" s="23" t="s">
        <v>152</v>
      </c>
      <c r="H144" s="14"/>
      <c r="I144" s="161">
        <f t="shared" ref="I144:K145" si="62">I146</f>
        <v>7853.9</v>
      </c>
      <c r="J144" s="161">
        <f t="shared" si="62"/>
        <v>0</v>
      </c>
      <c r="K144" s="161">
        <f t="shared" si="62"/>
        <v>0</v>
      </c>
    </row>
    <row r="145" spans="1:11" s="199" customFormat="1" ht="18.75">
      <c r="A145" s="218"/>
      <c r="B145" s="102"/>
      <c r="C145" s="55" t="s">
        <v>204</v>
      </c>
      <c r="D145" s="14" t="s">
        <v>17</v>
      </c>
      <c r="E145" s="14" t="s">
        <v>110</v>
      </c>
      <c r="F145" s="14" t="s">
        <v>104</v>
      </c>
      <c r="G145" s="23" t="s">
        <v>252</v>
      </c>
      <c r="H145" s="14"/>
      <c r="I145" s="161">
        <f t="shared" si="62"/>
        <v>7853.9</v>
      </c>
      <c r="J145" s="161">
        <f t="shared" si="62"/>
        <v>0</v>
      </c>
      <c r="K145" s="161">
        <f t="shared" si="62"/>
        <v>0</v>
      </c>
    </row>
    <row r="146" spans="1:11" ht="37.5">
      <c r="A146" s="218"/>
      <c r="B146" s="102"/>
      <c r="C146" s="190" t="s">
        <v>222</v>
      </c>
      <c r="D146" s="18" t="s">
        <v>17</v>
      </c>
      <c r="E146" s="18" t="s">
        <v>110</v>
      </c>
      <c r="F146" s="18" t="s">
        <v>104</v>
      </c>
      <c r="G146" s="188" t="s">
        <v>253</v>
      </c>
      <c r="H146" s="25"/>
      <c r="I146" s="161">
        <f>I147</f>
        <v>7853.9</v>
      </c>
      <c r="J146" s="161">
        <f t="shared" ref="J146:K147" si="63">J147</f>
        <v>0</v>
      </c>
      <c r="K146" s="161">
        <f t="shared" si="63"/>
        <v>0</v>
      </c>
    </row>
    <row r="147" spans="1:11" ht="45" customHeight="1">
      <c r="A147" s="218"/>
      <c r="B147" s="102"/>
      <c r="C147" s="190" t="s">
        <v>153</v>
      </c>
      <c r="D147" s="18" t="s">
        <v>17</v>
      </c>
      <c r="E147" s="18" t="s">
        <v>110</v>
      </c>
      <c r="F147" s="18" t="s">
        <v>104</v>
      </c>
      <c r="G147" s="188" t="s">
        <v>254</v>
      </c>
      <c r="H147" s="25"/>
      <c r="I147" s="163">
        <f>I148</f>
        <v>7853.9</v>
      </c>
      <c r="J147" s="163">
        <f t="shared" si="63"/>
        <v>0</v>
      </c>
      <c r="K147" s="163">
        <f t="shared" si="63"/>
        <v>0</v>
      </c>
    </row>
    <row r="148" spans="1:11" ht="36">
      <c r="A148" s="218"/>
      <c r="B148" s="102"/>
      <c r="C148" s="28" t="s">
        <v>140</v>
      </c>
      <c r="D148" s="50" t="s">
        <v>17</v>
      </c>
      <c r="E148" s="50" t="s">
        <v>110</v>
      </c>
      <c r="F148" s="50" t="s">
        <v>104</v>
      </c>
      <c r="G148" s="191" t="s">
        <v>254</v>
      </c>
      <c r="H148" s="29" t="s">
        <v>139</v>
      </c>
      <c r="I148" s="156">
        <v>7853.9</v>
      </c>
      <c r="J148" s="156">
        <v>0</v>
      </c>
      <c r="K148" s="51">
        <v>0</v>
      </c>
    </row>
    <row r="149" spans="1:11" ht="18.75">
      <c r="A149" s="218"/>
      <c r="B149" s="102"/>
      <c r="C149" s="80" t="s">
        <v>146</v>
      </c>
      <c r="D149" s="182" t="s">
        <v>17</v>
      </c>
      <c r="E149" s="62" t="s">
        <v>144</v>
      </c>
      <c r="F149" s="43"/>
      <c r="G149" s="43"/>
      <c r="H149" s="43"/>
      <c r="I149" s="147">
        <f>I150</f>
        <v>30</v>
      </c>
      <c r="J149" s="147">
        <f t="shared" ref="J149:K150" si="64">J150</f>
        <v>30</v>
      </c>
      <c r="K149" s="147">
        <f t="shared" si="64"/>
        <v>30</v>
      </c>
    </row>
    <row r="150" spans="1:11" ht="37.5">
      <c r="A150" s="218"/>
      <c r="B150" s="102"/>
      <c r="C150" s="183" t="s">
        <v>147</v>
      </c>
      <c r="D150" s="182" t="s">
        <v>17</v>
      </c>
      <c r="E150" s="67" t="s">
        <v>144</v>
      </c>
      <c r="F150" s="67" t="s">
        <v>110</v>
      </c>
      <c r="G150" s="21"/>
      <c r="H150" s="21"/>
      <c r="I150" s="158">
        <f>I151</f>
        <v>30</v>
      </c>
      <c r="J150" s="158">
        <f t="shared" si="64"/>
        <v>30</v>
      </c>
      <c r="K150" s="158">
        <f t="shared" si="64"/>
        <v>30</v>
      </c>
    </row>
    <row r="151" spans="1:11" ht="56.25">
      <c r="A151" s="218"/>
      <c r="B151" s="102"/>
      <c r="C151" s="30" t="s">
        <v>256</v>
      </c>
      <c r="D151" s="14" t="s">
        <v>17</v>
      </c>
      <c r="E151" s="14" t="s">
        <v>144</v>
      </c>
      <c r="F151" s="14" t="s">
        <v>110</v>
      </c>
      <c r="G151" s="18" t="s">
        <v>98</v>
      </c>
      <c r="H151" s="14"/>
      <c r="I151" s="143">
        <f t="shared" ref="I151:K152" si="65">I153</f>
        <v>30</v>
      </c>
      <c r="J151" s="143">
        <f t="shared" si="65"/>
        <v>30</v>
      </c>
      <c r="K151" s="12">
        <f t="shared" si="65"/>
        <v>30</v>
      </c>
    </row>
    <row r="152" spans="1:11" s="199" customFormat="1" ht="18.75">
      <c r="A152" s="218"/>
      <c r="B152" s="102"/>
      <c r="C152" s="55" t="s">
        <v>176</v>
      </c>
      <c r="D152" s="14" t="s">
        <v>17</v>
      </c>
      <c r="E152" s="14" t="s">
        <v>144</v>
      </c>
      <c r="F152" s="14" t="s">
        <v>110</v>
      </c>
      <c r="G152" s="18" t="s">
        <v>255</v>
      </c>
      <c r="H152" s="14"/>
      <c r="I152" s="143">
        <f t="shared" si="65"/>
        <v>30</v>
      </c>
      <c r="J152" s="143">
        <f t="shared" si="65"/>
        <v>30</v>
      </c>
      <c r="K152" s="12">
        <f t="shared" si="65"/>
        <v>30</v>
      </c>
    </row>
    <row r="153" spans="1:11" ht="37.5">
      <c r="A153" s="218"/>
      <c r="B153" s="102"/>
      <c r="C153" s="55" t="s">
        <v>257</v>
      </c>
      <c r="D153" s="14" t="s">
        <v>17</v>
      </c>
      <c r="E153" s="14" t="s">
        <v>144</v>
      </c>
      <c r="F153" s="14" t="s">
        <v>110</v>
      </c>
      <c r="G153" s="18" t="s">
        <v>99</v>
      </c>
      <c r="H153" s="14"/>
      <c r="I153" s="143">
        <f t="shared" ref="I153:J154" si="66">I154</f>
        <v>30</v>
      </c>
      <c r="J153" s="143">
        <f t="shared" si="66"/>
        <v>30</v>
      </c>
      <c r="K153" s="12">
        <f>K154</f>
        <v>30</v>
      </c>
    </row>
    <row r="154" spans="1:11" ht="18.75">
      <c r="A154" s="218"/>
      <c r="B154" s="102"/>
      <c r="C154" s="56" t="s">
        <v>97</v>
      </c>
      <c r="D154" s="18" t="s">
        <v>17</v>
      </c>
      <c r="E154" s="18" t="s">
        <v>144</v>
      </c>
      <c r="F154" s="18" t="s">
        <v>110</v>
      </c>
      <c r="G154" s="18" t="s">
        <v>100</v>
      </c>
      <c r="H154" s="18"/>
      <c r="I154" s="145">
        <f t="shared" si="66"/>
        <v>30</v>
      </c>
      <c r="J154" s="145">
        <f t="shared" si="66"/>
        <v>30</v>
      </c>
      <c r="K154" s="19">
        <f>K155</f>
        <v>30</v>
      </c>
    </row>
    <row r="155" spans="1:11" ht="36">
      <c r="A155" s="218"/>
      <c r="B155" s="102"/>
      <c r="C155" s="28" t="s">
        <v>140</v>
      </c>
      <c r="D155" s="21" t="s">
        <v>17</v>
      </c>
      <c r="E155" s="21" t="s">
        <v>144</v>
      </c>
      <c r="F155" s="21" t="s">
        <v>110</v>
      </c>
      <c r="G155" s="21" t="s">
        <v>100</v>
      </c>
      <c r="H155" s="21" t="s">
        <v>139</v>
      </c>
      <c r="I155" s="149">
        <v>30</v>
      </c>
      <c r="J155" s="149">
        <v>30</v>
      </c>
      <c r="K155" s="114">
        <v>30</v>
      </c>
    </row>
    <row r="156" spans="1:11" ht="18.75">
      <c r="A156" s="218"/>
      <c r="B156" s="102"/>
      <c r="C156" s="13" t="s">
        <v>39</v>
      </c>
      <c r="D156" s="14" t="s">
        <v>17</v>
      </c>
      <c r="E156" s="14" t="s">
        <v>108</v>
      </c>
      <c r="F156" s="14"/>
      <c r="G156" s="14" t="s">
        <v>18</v>
      </c>
      <c r="H156" s="14" t="s">
        <v>18</v>
      </c>
      <c r="I156" s="144">
        <f>I157+I167</f>
        <v>21334.899999999998</v>
      </c>
      <c r="J156" s="144">
        <f>J157+J167</f>
        <v>17419.400000000001</v>
      </c>
      <c r="K156" s="15">
        <f>K157+K167</f>
        <v>17583.300000000003</v>
      </c>
    </row>
    <row r="157" spans="1:11" ht="18" customHeight="1">
      <c r="A157" s="218"/>
      <c r="B157" s="102"/>
      <c r="C157" s="30" t="s">
        <v>31</v>
      </c>
      <c r="D157" s="14" t="s">
        <v>17</v>
      </c>
      <c r="E157" s="14" t="s">
        <v>108</v>
      </c>
      <c r="F157" s="14" t="s">
        <v>102</v>
      </c>
      <c r="G157" s="14"/>
      <c r="H157" s="62"/>
      <c r="I157" s="153">
        <f>I158</f>
        <v>20922.199999999997</v>
      </c>
      <c r="J157" s="153">
        <f t="shared" ref="J157:K157" si="67">J158</f>
        <v>17419.400000000001</v>
      </c>
      <c r="K157" s="153">
        <f t="shared" si="67"/>
        <v>17583.300000000003</v>
      </c>
    </row>
    <row r="158" spans="1:11" ht="57.6" customHeight="1">
      <c r="A158" s="218"/>
      <c r="B158" s="102"/>
      <c r="C158" s="30" t="s">
        <v>59</v>
      </c>
      <c r="D158" s="14" t="s">
        <v>17</v>
      </c>
      <c r="E158" s="14" t="s">
        <v>108</v>
      </c>
      <c r="F158" s="14" t="s">
        <v>102</v>
      </c>
      <c r="G158" s="14" t="s">
        <v>232</v>
      </c>
      <c r="H158" s="62"/>
      <c r="I158" s="153">
        <f t="shared" ref="I158:K159" si="68">I159</f>
        <v>20922.199999999997</v>
      </c>
      <c r="J158" s="153">
        <f t="shared" si="68"/>
        <v>17419.400000000001</v>
      </c>
      <c r="K158" s="118">
        <f>K159</f>
        <v>17583.300000000003</v>
      </c>
    </row>
    <row r="159" spans="1:11" ht="28.5" customHeight="1">
      <c r="A159" s="218"/>
      <c r="B159" s="102"/>
      <c r="C159" s="55" t="s">
        <v>176</v>
      </c>
      <c r="D159" s="14" t="s">
        <v>17</v>
      </c>
      <c r="E159" s="14" t="s">
        <v>108</v>
      </c>
      <c r="F159" s="14" t="s">
        <v>102</v>
      </c>
      <c r="G159" s="14" t="s">
        <v>233</v>
      </c>
      <c r="H159" s="62"/>
      <c r="I159" s="153">
        <f>I160</f>
        <v>20922.199999999997</v>
      </c>
      <c r="J159" s="153">
        <f t="shared" si="68"/>
        <v>17419.400000000001</v>
      </c>
      <c r="K159" s="153">
        <f t="shared" si="68"/>
        <v>17583.300000000003</v>
      </c>
    </row>
    <row r="160" spans="1:11" ht="39.75" customHeight="1">
      <c r="A160" s="218"/>
      <c r="B160" s="102"/>
      <c r="C160" s="22" t="s">
        <v>236</v>
      </c>
      <c r="D160" s="14" t="s">
        <v>17</v>
      </c>
      <c r="E160" s="14" t="s">
        <v>108</v>
      </c>
      <c r="F160" s="14" t="s">
        <v>102</v>
      </c>
      <c r="G160" s="14" t="s">
        <v>234</v>
      </c>
      <c r="H160" s="62"/>
      <c r="I160" s="153">
        <f>I161+I165</f>
        <v>20922.199999999997</v>
      </c>
      <c r="J160" s="153">
        <f t="shared" ref="J160:K160" si="69">J161+J165</f>
        <v>17419.400000000001</v>
      </c>
      <c r="K160" s="153">
        <f t="shared" si="69"/>
        <v>17583.300000000003</v>
      </c>
    </row>
    <row r="161" spans="1:11" ht="33.75" customHeight="1">
      <c r="A161" s="218"/>
      <c r="B161" s="102"/>
      <c r="C161" s="73" t="s">
        <v>237</v>
      </c>
      <c r="D161" s="53" t="s">
        <v>17</v>
      </c>
      <c r="E161" s="74" t="s">
        <v>108</v>
      </c>
      <c r="F161" s="75" t="s">
        <v>102</v>
      </c>
      <c r="G161" s="75" t="s">
        <v>235</v>
      </c>
      <c r="H161" s="70"/>
      <c r="I161" s="157">
        <f t="shared" ref="I161:J161" si="70">I162+I163+I164</f>
        <v>13303.599999999999</v>
      </c>
      <c r="J161" s="157">
        <f t="shared" si="70"/>
        <v>17419.400000000001</v>
      </c>
      <c r="K161" s="121">
        <f>K162+K163+K164</f>
        <v>17583.300000000003</v>
      </c>
    </row>
    <row r="162" spans="1:11" ht="58.5" customHeight="1">
      <c r="A162" s="218"/>
      <c r="B162" s="102"/>
      <c r="C162" s="26" t="s">
        <v>137</v>
      </c>
      <c r="D162" s="27" t="s">
        <v>17</v>
      </c>
      <c r="E162" s="27" t="s">
        <v>108</v>
      </c>
      <c r="F162" s="27" t="s">
        <v>102</v>
      </c>
      <c r="G162" s="27" t="s">
        <v>235</v>
      </c>
      <c r="H162" s="27" t="s">
        <v>138</v>
      </c>
      <c r="I162" s="164">
        <f>7806.4+339</f>
        <v>8145.4</v>
      </c>
      <c r="J162" s="164">
        <f>8253.3+3961.7+352.6</f>
        <v>12567.6</v>
      </c>
      <c r="K162" s="113">
        <f>8583.1+4120.1+366.7</f>
        <v>13069.900000000001</v>
      </c>
    </row>
    <row r="163" spans="1:11" ht="36.75" customHeight="1">
      <c r="A163" s="218"/>
      <c r="B163" s="102"/>
      <c r="C163" s="26" t="s">
        <v>140</v>
      </c>
      <c r="D163" s="27" t="s">
        <v>17</v>
      </c>
      <c r="E163" s="27" t="s">
        <v>108</v>
      </c>
      <c r="F163" s="27" t="s">
        <v>102</v>
      </c>
      <c r="G163" s="27" t="s">
        <v>235</v>
      </c>
      <c r="H163" s="27" t="s">
        <v>139</v>
      </c>
      <c r="I163" s="164">
        <f>4738.3+220.9</f>
        <v>4959.2</v>
      </c>
      <c r="J163" s="164">
        <f>4394.4+267.4</f>
        <v>4661.7999999999993</v>
      </c>
      <c r="K163" s="113">
        <f>4055.1+268.3</f>
        <v>4323.3999999999996</v>
      </c>
    </row>
    <row r="164" spans="1:11" ht="29.25" customHeight="1">
      <c r="A164" s="218"/>
      <c r="B164" s="102"/>
      <c r="C164" s="28" t="s">
        <v>130</v>
      </c>
      <c r="D164" s="29" t="s">
        <v>17</v>
      </c>
      <c r="E164" s="29" t="s">
        <v>108</v>
      </c>
      <c r="F164" s="29" t="s">
        <v>102</v>
      </c>
      <c r="G164" s="29" t="s">
        <v>235</v>
      </c>
      <c r="H164" s="29" t="s">
        <v>129</v>
      </c>
      <c r="I164" s="149">
        <v>199</v>
      </c>
      <c r="J164" s="149">
        <v>190</v>
      </c>
      <c r="K164" s="114">
        <v>190</v>
      </c>
    </row>
    <row r="165" spans="1:11" ht="98.25" customHeight="1">
      <c r="A165" s="218"/>
      <c r="B165" s="102"/>
      <c r="C165" s="73" t="s">
        <v>148</v>
      </c>
      <c r="D165" s="53" t="s">
        <v>17</v>
      </c>
      <c r="E165" s="74" t="s">
        <v>108</v>
      </c>
      <c r="F165" s="75" t="s">
        <v>102</v>
      </c>
      <c r="G165" s="75" t="s">
        <v>238</v>
      </c>
      <c r="H165" s="70"/>
      <c r="I165" s="157">
        <f t="shared" ref="I165:J165" si="71">I166</f>
        <v>7618.6</v>
      </c>
      <c r="J165" s="157">
        <f t="shared" si="71"/>
        <v>0</v>
      </c>
      <c r="K165" s="121">
        <f>K166</f>
        <v>0</v>
      </c>
    </row>
    <row r="166" spans="1:11" ht="60.75" customHeight="1">
      <c r="A166" s="218"/>
      <c r="B166" s="102"/>
      <c r="C166" s="28" t="s">
        <v>137</v>
      </c>
      <c r="D166" s="29" t="s">
        <v>17</v>
      </c>
      <c r="E166" s="29" t="s">
        <v>108</v>
      </c>
      <c r="F166" s="29" t="s">
        <v>102</v>
      </c>
      <c r="G166" s="29" t="s">
        <v>238</v>
      </c>
      <c r="H166" s="29" t="s">
        <v>138</v>
      </c>
      <c r="I166" s="149">
        <v>7618.6</v>
      </c>
      <c r="J166" s="149">
        <v>0</v>
      </c>
      <c r="K166" s="114">
        <v>0</v>
      </c>
    </row>
    <row r="167" spans="1:11" ht="23.65" customHeight="1">
      <c r="A167" s="218"/>
      <c r="B167" s="102"/>
      <c r="C167" s="30" t="s">
        <v>0</v>
      </c>
      <c r="D167" s="14" t="s">
        <v>17</v>
      </c>
      <c r="E167" s="14" t="s">
        <v>108</v>
      </c>
      <c r="F167" s="14" t="s">
        <v>109</v>
      </c>
      <c r="G167" s="14" t="s">
        <v>18</v>
      </c>
      <c r="H167" s="14" t="s">
        <v>18</v>
      </c>
      <c r="I167" s="144">
        <f>I168</f>
        <v>412.7</v>
      </c>
      <c r="J167" s="144">
        <f t="shared" ref="J167:K167" si="72">J168</f>
        <v>0</v>
      </c>
      <c r="K167" s="144">
        <f t="shared" si="72"/>
        <v>0</v>
      </c>
    </row>
    <row r="168" spans="1:11" s="199" customFormat="1" ht="57.75" customHeight="1">
      <c r="A168" s="218"/>
      <c r="B168" s="102"/>
      <c r="C168" s="30" t="s">
        <v>59</v>
      </c>
      <c r="D168" s="14" t="s">
        <v>17</v>
      </c>
      <c r="E168" s="14" t="s">
        <v>108</v>
      </c>
      <c r="F168" s="14" t="s">
        <v>109</v>
      </c>
      <c r="G168" s="14" t="s">
        <v>232</v>
      </c>
      <c r="H168" s="62"/>
      <c r="I168" s="153">
        <f t="shared" ref="I168:J169" si="73">I169</f>
        <v>412.7</v>
      </c>
      <c r="J168" s="153">
        <f t="shared" si="73"/>
        <v>0</v>
      </c>
      <c r="K168" s="118">
        <f>K169</f>
        <v>0</v>
      </c>
    </row>
    <row r="169" spans="1:11" s="199" customFormat="1" ht="23.25" customHeight="1">
      <c r="A169" s="218"/>
      <c r="B169" s="102"/>
      <c r="C169" s="55" t="s">
        <v>176</v>
      </c>
      <c r="D169" s="14" t="s">
        <v>17</v>
      </c>
      <c r="E169" s="14" t="s">
        <v>108</v>
      </c>
      <c r="F169" s="14" t="s">
        <v>109</v>
      </c>
      <c r="G169" s="14" t="s">
        <v>233</v>
      </c>
      <c r="H169" s="62"/>
      <c r="I169" s="153">
        <f t="shared" si="73"/>
        <v>412.7</v>
      </c>
      <c r="J169" s="153">
        <f t="shared" si="73"/>
        <v>0</v>
      </c>
      <c r="K169" s="118">
        <f>K170</f>
        <v>0</v>
      </c>
    </row>
    <row r="170" spans="1:11" s="199" customFormat="1" ht="24.75" customHeight="1">
      <c r="A170" s="218"/>
      <c r="B170" s="102"/>
      <c r="C170" s="22" t="s">
        <v>241</v>
      </c>
      <c r="D170" s="14" t="s">
        <v>17</v>
      </c>
      <c r="E170" s="14" t="s">
        <v>108</v>
      </c>
      <c r="F170" s="14" t="s">
        <v>109</v>
      </c>
      <c r="G170" s="14" t="s">
        <v>240</v>
      </c>
      <c r="H170" s="62"/>
      <c r="I170" s="153">
        <f>I171+I173</f>
        <v>412.7</v>
      </c>
      <c r="J170" s="153">
        <f>J171</f>
        <v>0</v>
      </c>
      <c r="K170" s="153">
        <f>K171</f>
        <v>0</v>
      </c>
    </row>
    <row r="171" spans="1:11" s="199" customFormat="1" ht="35.25" customHeight="1">
      <c r="A171" s="218"/>
      <c r="B171" s="102"/>
      <c r="C171" s="105" t="s">
        <v>243</v>
      </c>
      <c r="D171" s="106" t="s">
        <v>17</v>
      </c>
      <c r="E171" s="106" t="s">
        <v>108</v>
      </c>
      <c r="F171" s="106" t="s">
        <v>109</v>
      </c>
      <c r="G171" s="106" t="s">
        <v>242</v>
      </c>
      <c r="H171" s="106"/>
      <c r="I171" s="169">
        <f t="shared" ref="I171:J173" si="74">I172</f>
        <v>300</v>
      </c>
      <c r="J171" s="169">
        <f t="shared" si="74"/>
        <v>0</v>
      </c>
      <c r="K171" s="139">
        <f>K172</f>
        <v>0</v>
      </c>
    </row>
    <row r="172" spans="1:11" s="199" customFormat="1" ht="36.75" customHeight="1">
      <c r="A172" s="218"/>
      <c r="B172" s="102"/>
      <c r="C172" s="28" t="s">
        <v>140</v>
      </c>
      <c r="D172" s="107" t="s">
        <v>17</v>
      </c>
      <c r="E172" s="107" t="s">
        <v>108</v>
      </c>
      <c r="F172" s="107" t="s">
        <v>109</v>
      </c>
      <c r="G172" s="107" t="s">
        <v>242</v>
      </c>
      <c r="H172" s="107" t="s">
        <v>139</v>
      </c>
      <c r="I172" s="170">
        <v>300</v>
      </c>
      <c r="J172" s="170">
        <v>0</v>
      </c>
      <c r="K172" s="140">
        <v>0</v>
      </c>
    </row>
    <row r="173" spans="1:11" ht="66.75" customHeight="1">
      <c r="A173" s="218"/>
      <c r="B173" s="102"/>
      <c r="C173" s="105" t="s">
        <v>121</v>
      </c>
      <c r="D173" s="106" t="s">
        <v>17</v>
      </c>
      <c r="E173" s="106" t="s">
        <v>108</v>
      </c>
      <c r="F173" s="106" t="s">
        <v>109</v>
      </c>
      <c r="G173" s="106" t="s">
        <v>239</v>
      </c>
      <c r="H173" s="106"/>
      <c r="I173" s="169">
        <f t="shared" si="74"/>
        <v>112.7</v>
      </c>
      <c r="J173" s="169">
        <f t="shared" si="74"/>
        <v>0</v>
      </c>
      <c r="K173" s="139">
        <f>K174</f>
        <v>0</v>
      </c>
    </row>
    <row r="174" spans="1:11" ht="37.35" customHeight="1">
      <c r="A174" s="218"/>
      <c r="B174" s="102"/>
      <c r="C174" s="44" t="s">
        <v>132</v>
      </c>
      <c r="D174" s="107" t="s">
        <v>17</v>
      </c>
      <c r="E174" s="107" t="s">
        <v>108</v>
      </c>
      <c r="F174" s="107" t="s">
        <v>109</v>
      </c>
      <c r="G174" s="107" t="s">
        <v>239</v>
      </c>
      <c r="H174" s="107" t="s">
        <v>131</v>
      </c>
      <c r="I174" s="170">
        <v>112.7</v>
      </c>
      <c r="J174" s="170">
        <v>0</v>
      </c>
      <c r="K174" s="140">
        <v>0</v>
      </c>
    </row>
    <row r="175" spans="1:11" ht="18.75">
      <c r="A175" s="218"/>
      <c r="B175" s="102"/>
      <c r="C175" s="13" t="s">
        <v>33</v>
      </c>
      <c r="D175" s="14" t="s">
        <v>17</v>
      </c>
      <c r="E175" s="14" t="s">
        <v>105</v>
      </c>
      <c r="F175" s="14"/>
      <c r="G175" s="14"/>
      <c r="H175" s="43"/>
      <c r="I175" s="171">
        <f>I176</f>
        <v>610.79999999999995</v>
      </c>
      <c r="J175" s="171">
        <f t="shared" ref="J175:K175" si="75">J176</f>
        <v>635.20000000000005</v>
      </c>
      <c r="K175" s="171">
        <f t="shared" si="75"/>
        <v>660.6</v>
      </c>
    </row>
    <row r="176" spans="1:11" ht="18.75">
      <c r="A176" s="218"/>
      <c r="B176" s="102"/>
      <c r="C176" s="78" t="s">
        <v>34</v>
      </c>
      <c r="D176" s="14" t="s">
        <v>17</v>
      </c>
      <c r="E176" s="60" t="s">
        <v>105</v>
      </c>
      <c r="F176" s="60" t="s">
        <v>102</v>
      </c>
      <c r="G176" s="60"/>
      <c r="H176" s="61"/>
      <c r="I176" s="172">
        <f t="shared" ref="I176:J179" si="76">I177</f>
        <v>610.79999999999995</v>
      </c>
      <c r="J176" s="172">
        <f t="shared" si="76"/>
        <v>635.20000000000005</v>
      </c>
      <c r="K176" s="132">
        <f>K177</f>
        <v>660.6</v>
      </c>
    </row>
    <row r="177" spans="1:11" ht="18.75">
      <c r="A177" s="218"/>
      <c r="B177" s="102"/>
      <c r="C177" s="16" t="s">
        <v>51</v>
      </c>
      <c r="D177" s="14" t="s">
        <v>17</v>
      </c>
      <c r="E177" s="14" t="s">
        <v>105</v>
      </c>
      <c r="F177" s="14" t="s">
        <v>102</v>
      </c>
      <c r="G177" s="14" t="s">
        <v>68</v>
      </c>
      <c r="H177" s="43"/>
      <c r="I177" s="172">
        <f t="shared" si="76"/>
        <v>610.79999999999995</v>
      </c>
      <c r="J177" s="172">
        <f t="shared" si="76"/>
        <v>635.20000000000005</v>
      </c>
      <c r="K177" s="132">
        <f>K178</f>
        <v>660.6</v>
      </c>
    </row>
    <row r="178" spans="1:11" ht="18.75">
      <c r="A178" s="218"/>
      <c r="B178" s="102"/>
      <c r="C178" s="16" t="s">
        <v>52</v>
      </c>
      <c r="D178" s="14" t="s">
        <v>17</v>
      </c>
      <c r="E178" s="14" t="s">
        <v>105</v>
      </c>
      <c r="F178" s="14" t="s">
        <v>102</v>
      </c>
      <c r="G178" s="14" t="s">
        <v>69</v>
      </c>
      <c r="H178" s="14"/>
      <c r="I178" s="172">
        <f t="shared" si="76"/>
        <v>610.79999999999995</v>
      </c>
      <c r="J178" s="172">
        <f t="shared" si="76"/>
        <v>635.20000000000005</v>
      </c>
      <c r="K178" s="132">
        <f>K179</f>
        <v>660.6</v>
      </c>
    </row>
    <row r="179" spans="1:11" ht="37.5">
      <c r="A179" s="218"/>
      <c r="B179" s="102"/>
      <c r="C179" s="56" t="s">
        <v>55</v>
      </c>
      <c r="D179" s="18" t="s">
        <v>17</v>
      </c>
      <c r="E179" s="18" t="s">
        <v>105</v>
      </c>
      <c r="F179" s="18" t="s">
        <v>102</v>
      </c>
      <c r="G179" s="18" t="s">
        <v>92</v>
      </c>
      <c r="H179" s="25"/>
      <c r="I179" s="173">
        <f t="shared" si="76"/>
        <v>610.79999999999995</v>
      </c>
      <c r="J179" s="173">
        <f t="shared" si="76"/>
        <v>635.20000000000005</v>
      </c>
      <c r="K179" s="133">
        <f>K180</f>
        <v>660.6</v>
      </c>
    </row>
    <row r="180" spans="1:11" ht="18.75">
      <c r="A180" s="218"/>
      <c r="B180" s="102"/>
      <c r="C180" s="103" t="s">
        <v>136</v>
      </c>
      <c r="D180" s="101" t="s">
        <v>17</v>
      </c>
      <c r="E180" s="101" t="s">
        <v>105</v>
      </c>
      <c r="F180" s="101" t="s">
        <v>102</v>
      </c>
      <c r="G180" s="184" t="s">
        <v>92</v>
      </c>
      <c r="H180" s="101" t="s">
        <v>135</v>
      </c>
      <c r="I180" s="174">
        <v>610.79999999999995</v>
      </c>
      <c r="J180" s="174">
        <v>635.20000000000005</v>
      </c>
      <c r="K180" s="141">
        <v>660.6</v>
      </c>
    </row>
    <row r="181" spans="1:11" ht="18.75">
      <c r="A181" s="218"/>
      <c r="B181" s="102"/>
      <c r="C181" s="72" t="s">
        <v>32</v>
      </c>
      <c r="D181" s="14" t="s">
        <v>17</v>
      </c>
      <c r="E181" s="14" t="s">
        <v>106</v>
      </c>
      <c r="F181" s="62"/>
      <c r="G181" s="62" t="s">
        <v>18</v>
      </c>
      <c r="H181" s="62" t="s">
        <v>18</v>
      </c>
      <c r="I181" s="153">
        <f t="shared" ref="I181:J181" si="77">I182</f>
        <v>260</v>
      </c>
      <c r="J181" s="153">
        <f t="shared" si="77"/>
        <v>280</v>
      </c>
      <c r="K181" s="118">
        <f>K182</f>
        <v>280</v>
      </c>
    </row>
    <row r="182" spans="1:11" ht="18.75">
      <c r="A182" s="218"/>
      <c r="B182" s="102"/>
      <c r="C182" s="72" t="s">
        <v>58</v>
      </c>
      <c r="D182" s="14" t="s">
        <v>17</v>
      </c>
      <c r="E182" s="14" t="s">
        <v>106</v>
      </c>
      <c r="F182" s="14" t="s">
        <v>102</v>
      </c>
      <c r="G182" s="62" t="s">
        <v>18</v>
      </c>
      <c r="H182" s="62" t="s">
        <v>18</v>
      </c>
      <c r="I182" s="153">
        <f t="shared" ref="I182:J182" si="78">I184</f>
        <v>260</v>
      </c>
      <c r="J182" s="153">
        <f t="shared" si="78"/>
        <v>280</v>
      </c>
      <c r="K182" s="118">
        <f>K184</f>
        <v>280</v>
      </c>
    </row>
    <row r="183" spans="1:11" ht="56.25">
      <c r="A183" s="218"/>
      <c r="B183" s="102"/>
      <c r="C183" s="30" t="s">
        <v>59</v>
      </c>
      <c r="D183" s="14" t="s">
        <v>17</v>
      </c>
      <c r="E183" s="14" t="s">
        <v>106</v>
      </c>
      <c r="F183" s="14" t="s">
        <v>102</v>
      </c>
      <c r="G183" s="14" t="s">
        <v>232</v>
      </c>
      <c r="H183" s="62"/>
      <c r="I183" s="153">
        <f t="shared" ref="I183:J184" si="79">I184</f>
        <v>260</v>
      </c>
      <c r="J183" s="153">
        <f t="shared" si="79"/>
        <v>280</v>
      </c>
      <c r="K183" s="118">
        <f>K184</f>
        <v>280</v>
      </c>
    </row>
    <row r="184" spans="1:11" ht="35.25" customHeight="1">
      <c r="A184" s="218"/>
      <c r="B184" s="102"/>
      <c r="C184" s="55" t="s">
        <v>176</v>
      </c>
      <c r="D184" s="14" t="s">
        <v>17</v>
      </c>
      <c r="E184" s="14" t="s">
        <v>106</v>
      </c>
      <c r="F184" s="14" t="s">
        <v>102</v>
      </c>
      <c r="G184" s="14" t="s">
        <v>233</v>
      </c>
      <c r="H184" s="62"/>
      <c r="I184" s="153">
        <f t="shared" si="79"/>
        <v>260</v>
      </c>
      <c r="J184" s="153">
        <f t="shared" si="79"/>
        <v>280</v>
      </c>
      <c r="K184" s="118">
        <f>K185</f>
        <v>280</v>
      </c>
    </row>
    <row r="185" spans="1:11" ht="37.5">
      <c r="A185" s="218"/>
      <c r="B185" s="102"/>
      <c r="C185" s="76" t="s">
        <v>246</v>
      </c>
      <c r="D185" s="14" t="s">
        <v>17</v>
      </c>
      <c r="E185" s="14" t="s">
        <v>106</v>
      </c>
      <c r="F185" s="14" t="s">
        <v>102</v>
      </c>
      <c r="G185" s="14" t="s">
        <v>244</v>
      </c>
      <c r="H185" s="63"/>
      <c r="I185" s="167">
        <f t="shared" ref="I185:J185" si="80">I186</f>
        <v>260</v>
      </c>
      <c r="J185" s="167">
        <f t="shared" si="80"/>
        <v>280</v>
      </c>
      <c r="K185" s="131">
        <f>K186</f>
        <v>280</v>
      </c>
    </row>
    <row r="186" spans="1:11" ht="35.25" customHeight="1">
      <c r="A186" s="218"/>
      <c r="B186" s="102"/>
      <c r="C186" s="77" t="s">
        <v>247</v>
      </c>
      <c r="D186" s="57" t="s">
        <v>17</v>
      </c>
      <c r="E186" s="18" t="s">
        <v>106</v>
      </c>
      <c r="F186" s="18" t="s">
        <v>102</v>
      </c>
      <c r="G186" s="18" t="s">
        <v>245</v>
      </c>
      <c r="H186" s="25"/>
      <c r="I186" s="154">
        <f t="shared" ref="I186:J186" si="81">I188+I187</f>
        <v>260</v>
      </c>
      <c r="J186" s="154">
        <f t="shared" si="81"/>
        <v>280</v>
      </c>
      <c r="K186" s="119">
        <f>K188+K187</f>
        <v>280</v>
      </c>
    </row>
    <row r="187" spans="1:11" ht="60.75" customHeight="1">
      <c r="A187" s="218"/>
      <c r="B187" s="102"/>
      <c r="C187" s="26" t="s">
        <v>137</v>
      </c>
      <c r="D187" s="27" t="s">
        <v>17</v>
      </c>
      <c r="E187" s="27" t="s">
        <v>106</v>
      </c>
      <c r="F187" s="27" t="s">
        <v>102</v>
      </c>
      <c r="G187" s="27" t="s">
        <v>245</v>
      </c>
      <c r="H187" s="27" t="s">
        <v>138</v>
      </c>
      <c r="I187" s="165">
        <v>20</v>
      </c>
      <c r="J187" s="165">
        <v>20</v>
      </c>
      <c r="K187" s="71">
        <v>20</v>
      </c>
    </row>
    <row r="188" spans="1:11" ht="36" customHeight="1">
      <c r="A188" s="218"/>
      <c r="B188" s="102"/>
      <c r="C188" s="28" t="s">
        <v>140</v>
      </c>
      <c r="D188" s="29" t="s">
        <v>17</v>
      </c>
      <c r="E188" s="29" t="s">
        <v>106</v>
      </c>
      <c r="F188" s="29" t="s">
        <v>102</v>
      </c>
      <c r="G188" s="29" t="s">
        <v>245</v>
      </c>
      <c r="H188" s="29" t="s">
        <v>139</v>
      </c>
      <c r="I188" s="175">
        <v>240</v>
      </c>
      <c r="J188" s="175">
        <v>260</v>
      </c>
      <c r="K188" s="134">
        <v>260</v>
      </c>
    </row>
    <row r="189" spans="1:11" ht="32.450000000000003" customHeight="1">
      <c r="A189" s="189"/>
      <c r="B189" s="192"/>
      <c r="C189" s="203" t="s">
        <v>154</v>
      </c>
      <c r="D189" s="14" t="s">
        <v>17</v>
      </c>
      <c r="E189" s="14" t="s">
        <v>107</v>
      </c>
      <c r="F189" s="43"/>
      <c r="G189" s="43"/>
      <c r="H189" s="43"/>
      <c r="I189" s="172">
        <f t="shared" ref="I189:K193" si="82">I190</f>
        <v>320</v>
      </c>
      <c r="J189" s="172">
        <f t="shared" si="82"/>
        <v>0</v>
      </c>
      <c r="K189" s="172">
        <f t="shared" si="82"/>
        <v>0</v>
      </c>
    </row>
    <row r="190" spans="1:11" ht="36" customHeight="1">
      <c r="A190" s="189"/>
      <c r="B190" s="192"/>
      <c r="C190" s="78" t="s">
        <v>155</v>
      </c>
      <c r="D190" s="14" t="s">
        <v>17</v>
      </c>
      <c r="E190" s="67" t="s">
        <v>107</v>
      </c>
      <c r="F190" s="11" t="s">
        <v>102</v>
      </c>
      <c r="G190" s="21"/>
      <c r="H190" s="21"/>
      <c r="I190" s="172">
        <f t="shared" si="82"/>
        <v>320</v>
      </c>
      <c r="J190" s="172">
        <f t="shared" si="82"/>
        <v>0</v>
      </c>
      <c r="K190" s="172">
        <f t="shared" si="82"/>
        <v>0</v>
      </c>
    </row>
    <row r="191" spans="1:11" ht="36" customHeight="1">
      <c r="A191" s="189"/>
      <c r="B191" s="192"/>
      <c r="C191" s="204" t="s">
        <v>51</v>
      </c>
      <c r="D191" s="14" t="s">
        <v>17</v>
      </c>
      <c r="E191" s="67" t="s">
        <v>107</v>
      </c>
      <c r="F191" s="11" t="s">
        <v>102</v>
      </c>
      <c r="G191" s="14" t="s">
        <v>68</v>
      </c>
      <c r="H191" s="21" t="s">
        <v>18</v>
      </c>
      <c r="I191" s="172">
        <f t="shared" si="82"/>
        <v>320</v>
      </c>
      <c r="J191" s="172">
        <f t="shared" si="82"/>
        <v>0</v>
      </c>
      <c r="K191" s="172">
        <f t="shared" si="82"/>
        <v>0</v>
      </c>
    </row>
    <row r="192" spans="1:11" ht="36" customHeight="1">
      <c r="A192" s="189"/>
      <c r="B192" s="192"/>
      <c r="C192" s="204" t="s">
        <v>52</v>
      </c>
      <c r="D192" s="14" t="s">
        <v>17</v>
      </c>
      <c r="E192" s="62" t="s">
        <v>107</v>
      </c>
      <c r="F192" s="14" t="s">
        <v>102</v>
      </c>
      <c r="G192" s="14" t="s">
        <v>69</v>
      </c>
      <c r="H192" s="43"/>
      <c r="I192" s="172">
        <f t="shared" si="82"/>
        <v>320</v>
      </c>
      <c r="J192" s="172">
        <f t="shared" si="82"/>
        <v>0</v>
      </c>
      <c r="K192" s="172">
        <f t="shared" si="82"/>
        <v>0</v>
      </c>
    </row>
    <row r="193" spans="1:11" ht="36" customHeight="1">
      <c r="A193" s="189"/>
      <c r="B193" s="192"/>
      <c r="C193" s="56" t="s">
        <v>156</v>
      </c>
      <c r="D193" s="38" t="s">
        <v>17</v>
      </c>
      <c r="E193" s="57" t="s">
        <v>107</v>
      </c>
      <c r="F193" s="18" t="s">
        <v>102</v>
      </c>
      <c r="G193" s="18" t="s">
        <v>157</v>
      </c>
      <c r="H193" s="25"/>
      <c r="I193" s="173">
        <f t="shared" si="82"/>
        <v>320</v>
      </c>
      <c r="J193" s="173">
        <f t="shared" si="82"/>
        <v>0</v>
      </c>
      <c r="K193" s="173">
        <f t="shared" si="82"/>
        <v>0</v>
      </c>
    </row>
    <row r="194" spans="1:11" ht="36" customHeight="1" thickBot="1">
      <c r="A194" s="189"/>
      <c r="B194" s="192"/>
      <c r="C194" s="205" t="s">
        <v>158</v>
      </c>
      <c r="D194" s="206" t="s">
        <v>17</v>
      </c>
      <c r="E194" s="101" t="s">
        <v>107</v>
      </c>
      <c r="F194" s="101" t="s">
        <v>102</v>
      </c>
      <c r="G194" s="101" t="s">
        <v>157</v>
      </c>
      <c r="H194" s="101" t="s">
        <v>159</v>
      </c>
      <c r="I194" s="174">
        <v>320</v>
      </c>
      <c r="J194" s="174">
        <v>0</v>
      </c>
      <c r="K194" s="174">
        <v>0</v>
      </c>
    </row>
    <row r="195" spans="1:11" ht="57" thickBot="1">
      <c r="A195" s="88" t="s">
        <v>35</v>
      </c>
      <c r="B195" s="89"/>
      <c r="C195" s="6" t="s">
        <v>42</v>
      </c>
      <c r="D195" s="7" t="s">
        <v>36</v>
      </c>
      <c r="E195" s="7"/>
      <c r="F195" s="79"/>
      <c r="G195" s="79"/>
      <c r="H195" s="79"/>
      <c r="I195" s="176">
        <f t="shared" ref="I195:J195" si="83">I196</f>
        <v>2839.3</v>
      </c>
      <c r="J195" s="176">
        <f t="shared" si="83"/>
        <v>2740.4</v>
      </c>
      <c r="K195" s="8">
        <f>K196</f>
        <v>2836.7</v>
      </c>
    </row>
    <row r="196" spans="1:11" ht="18.75">
      <c r="A196" s="90"/>
      <c r="B196" s="91"/>
      <c r="C196" s="9" t="s">
        <v>19</v>
      </c>
      <c r="D196" s="11" t="s">
        <v>36</v>
      </c>
      <c r="E196" s="11" t="s">
        <v>102</v>
      </c>
      <c r="F196" s="11"/>
      <c r="G196" s="11" t="s">
        <v>18</v>
      </c>
      <c r="H196" s="11" t="s">
        <v>18</v>
      </c>
      <c r="I196" s="177">
        <f>I197+I202+I212</f>
        <v>2839.3</v>
      </c>
      <c r="J196" s="177">
        <f>J197+J202+J212</f>
        <v>2740.4</v>
      </c>
      <c r="K196" s="135">
        <f>K197+K202+K212</f>
        <v>2836.7</v>
      </c>
    </row>
    <row r="197" spans="1:11" ht="37.5">
      <c r="A197" s="90"/>
      <c r="B197" s="92"/>
      <c r="C197" s="56" t="s">
        <v>60</v>
      </c>
      <c r="D197" s="14" t="s">
        <v>36</v>
      </c>
      <c r="E197" s="14" t="s">
        <v>102</v>
      </c>
      <c r="F197" s="14" t="s">
        <v>103</v>
      </c>
      <c r="G197" s="14"/>
      <c r="H197" s="14"/>
      <c r="I197" s="144">
        <f t="shared" ref="I197:J200" si="84">I198</f>
        <v>1762.1</v>
      </c>
      <c r="J197" s="144">
        <f t="shared" si="84"/>
        <v>1813.7</v>
      </c>
      <c r="K197" s="15">
        <f>K198</f>
        <v>1885.6</v>
      </c>
    </row>
    <row r="198" spans="1:11" ht="30" customHeight="1">
      <c r="A198" s="90"/>
      <c r="B198" s="92"/>
      <c r="C198" s="30" t="s">
        <v>47</v>
      </c>
      <c r="D198" s="14" t="s">
        <v>36</v>
      </c>
      <c r="E198" s="14" t="s">
        <v>102</v>
      </c>
      <c r="F198" s="14" t="s">
        <v>103</v>
      </c>
      <c r="G198" s="14" t="s">
        <v>63</v>
      </c>
      <c r="H198" s="14" t="s">
        <v>18</v>
      </c>
      <c r="I198" s="144">
        <f t="shared" si="84"/>
        <v>1762.1</v>
      </c>
      <c r="J198" s="144">
        <f t="shared" si="84"/>
        <v>1813.7</v>
      </c>
      <c r="K198" s="15">
        <f>K199</f>
        <v>1885.6</v>
      </c>
    </row>
    <row r="199" spans="1:11" ht="37.5">
      <c r="A199" s="90"/>
      <c r="B199" s="92"/>
      <c r="C199" s="80" t="s">
        <v>61</v>
      </c>
      <c r="D199" s="18" t="s">
        <v>36</v>
      </c>
      <c r="E199" s="18" t="s">
        <v>102</v>
      </c>
      <c r="F199" s="18" t="s">
        <v>103</v>
      </c>
      <c r="G199" s="14" t="s">
        <v>93</v>
      </c>
      <c r="H199" s="18"/>
      <c r="I199" s="145">
        <f t="shared" si="84"/>
        <v>1762.1</v>
      </c>
      <c r="J199" s="145">
        <f t="shared" si="84"/>
        <v>1813.7</v>
      </c>
      <c r="K199" s="19">
        <f>K200</f>
        <v>1885.6</v>
      </c>
    </row>
    <row r="200" spans="1:11" ht="18.75">
      <c r="A200" s="90"/>
      <c r="B200" s="92"/>
      <c r="C200" s="17" t="s">
        <v>164</v>
      </c>
      <c r="D200" s="18" t="s">
        <v>36</v>
      </c>
      <c r="E200" s="18" t="s">
        <v>102</v>
      </c>
      <c r="F200" s="18" t="s">
        <v>103</v>
      </c>
      <c r="G200" s="18" t="s">
        <v>248</v>
      </c>
      <c r="H200" s="18"/>
      <c r="I200" s="145">
        <f t="shared" si="84"/>
        <v>1762.1</v>
      </c>
      <c r="J200" s="145">
        <f t="shared" si="84"/>
        <v>1813.7</v>
      </c>
      <c r="K200" s="19">
        <f>K201</f>
        <v>1885.6</v>
      </c>
    </row>
    <row r="201" spans="1:11" ht="71.25" customHeight="1">
      <c r="A201" s="90"/>
      <c r="B201" s="92"/>
      <c r="C201" s="26" t="s">
        <v>137</v>
      </c>
      <c r="D201" s="29" t="s">
        <v>36</v>
      </c>
      <c r="E201" s="29" t="s">
        <v>102</v>
      </c>
      <c r="F201" s="29" t="s">
        <v>103</v>
      </c>
      <c r="G201" s="29" t="s">
        <v>248</v>
      </c>
      <c r="H201" s="29" t="s">
        <v>138</v>
      </c>
      <c r="I201" s="149">
        <v>1762.1</v>
      </c>
      <c r="J201" s="149">
        <v>1813.7</v>
      </c>
      <c r="K201" s="114">
        <v>1885.6</v>
      </c>
    </row>
    <row r="202" spans="1:11" ht="58.5" customHeight="1">
      <c r="A202" s="90"/>
      <c r="B202" s="92"/>
      <c r="C202" s="30" t="s">
        <v>37</v>
      </c>
      <c r="D202" s="14" t="s">
        <v>36</v>
      </c>
      <c r="E202" s="14" t="s">
        <v>102</v>
      </c>
      <c r="F202" s="14" t="s">
        <v>104</v>
      </c>
      <c r="G202" s="21"/>
      <c r="H202" s="21"/>
      <c r="I202" s="168">
        <f>I203+I208</f>
        <v>1032.4000000000001</v>
      </c>
      <c r="J202" s="168">
        <f>J203+J208</f>
        <v>881.9</v>
      </c>
      <c r="K202" s="136">
        <f>K203+K208</f>
        <v>906.3</v>
      </c>
    </row>
    <row r="203" spans="1:11" ht="37.5">
      <c r="A203" s="90"/>
      <c r="B203" s="92"/>
      <c r="C203" s="30" t="s">
        <v>57</v>
      </c>
      <c r="D203" s="14" t="s">
        <v>36</v>
      </c>
      <c r="E203" s="14" t="s">
        <v>102</v>
      </c>
      <c r="F203" s="14" t="s">
        <v>104</v>
      </c>
      <c r="G203" s="14" t="s">
        <v>94</v>
      </c>
      <c r="H203" s="14"/>
      <c r="I203" s="144">
        <f>I204</f>
        <v>968.40000000000009</v>
      </c>
      <c r="J203" s="144">
        <f t="shared" ref="J203:K203" si="85">J204</f>
        <v>881.9</v>
      </c>
      <c r="K203" s="144">
        <f t="shared" si="85"/>
        <v>906.3</v>
      </c>
    </row>
    <row r="204" spans="1:11" ht="18.75">
      <c r="A204" s="90"/>
      <c r="B204" s="92"/>
      <c r="C204" s="17" t="s">
        <v>164</v>
      </c>
      <c r="D204" s="18" t="s">
        <v>36</v>
      </c>
      <c r="E204" s="18" t="s">
        <v>102</v>
      </c>
      <c r="F204" s="18" t="s">
        <v>104</v>
      </c>
      <c r="G204" s="18" t="s">
        <v>249</v>
      </c>
      <c r="H204" s="18"/>
      <c r="I204" s="145">
        <f>I205+I206+I207</f>
        <v>968.40000000000009</v>
      </c>
      <c r="J204" s="145">
        <f t="shared" ref="J204:K204" si="86">J205+J206+J207</f>
        <v>881.9</v>
      </c>
      <c r="K204" s="145">
        <f t="shared" si="86"/>
        <v>906.3</v>
      </c>
    </row>
    <row r="205" spans="1:11" ht="54">
      <c r="A205" s="90"/>
      <c r="B205" s="92"/>
      <c r="C205" s="26" t="s">
        <v>137</v>
      </c>
      <c r="D205" s="202" t="s">
        <v>36</v>
      </c>
      <c r="E205" s="202" t="s">
        <v>102</v>
      </c>
      <c r="F205" s="202" t="s">
        <v>104</v>
      </c>
      <c r="G205" s="202" t="s">
        <v>249</v>
      </c>
      <c r="H205" s="202" t="s">
        <v>138</v>
      </c>
      <c r="I205" s="165">
        <v>565.70000000000005</v>
      </c>
      <c r="J205" s="165">
        <v>587.9</v>
      </c>
      <c r="K205" s="138">
        <v>611.1</v>
      </c>
    </row>
    <row r="206" spans="1:11" ht="36">
      <c r="A206" s="90"/>
      <c r="B206" s="92"/>
      <c r="C206" s="26" t="s">
        <v>140</v>
      </c>
      <c r="D206" s="27" t="s">
        <v>36</v>
      </c>
      <c r="E206" s="27" t="s">
        <v>102</v>
      </c>
      <c r="F206" s="27" t="s">
        <v>104</v>
      </c>
      <c r="G206" s="27" t="s">
        <v>249</v>
      </c>
      <c r="H206" s="27" t="s">
        <v>139</v>
      </c>
      <c r="I206" s="165">
        <v>382.2</v>
      </c>
      <c r="J206" s="165">
        <v>272.5</v>
      </c>
      <c r="K206" s="71">
        <v>272.7</v>
      </c>
    </row>
    <row r="207" spans="1:11" ht="29.25" customHeight="1">
      <c r="A207" s="90"/>
      <c r="B207" s="92"/>
      <c r="C207" s="28" t="s">
        <v>130</v>
      </c>
      <c r="D207" s="29" t="s">
        <v>36</v>
      </c>
      <c r="E207" s="29" t="s">
        <v>102</v>
      </c>
      <c r="F207" s="29" t="s">
        <v>104</v>
      </c>
      <c r="G207" s="29" t="s">
        <v>249</v>
      </c>
      <c r="H207" s="29" t="s">
        <v>129</v>
      </c>
      <c r="I207" s="156">
        <v>20.5</v>
      </c>
      <c r="J207" s="156">
        <v>21.5</v>
      </c>
      <c r="K207" s="51">
        <v>22.5</v>
      </c>
    </row>
    <row r="208" spans="1:11" ht="18.75">
      <c r="A208" s="93"/>
      <c r="B208" s="92"/>
      <c r="C208" s="16" t="s">
        <v>51</v>
      </c>
      <c r="D208" s="14" t="s">
        <v>36</v>
      </c>
      <c r="E208" s="14" t="s">
        <v>102</v>
      </c>
      <c r="F208" s="14" t="s">
        <v>104</v>
      </c>
      <c r="G208" s="14" t="s">
        <v>68</v>
      </c>
      <c r="H208" s="14"/>
      <c r="I208" s="144">
        <f t="shared" ref="I208:J210" si="87">I209</f>
        <v>64</v>
      </c>
      <c r="J208" s="144">
        <f t="shared" si="87"/>
        <v>0</v>
      </c>
      <c r="K208" s="15">
        <f>K209</f>
        <v>0</v>
      </c>
    </row>
    <row r="209" spans="1:14" ht="18.75">
      <c r="A209" s="93"/>
      <c r="B209" s="92"/>
      <c r="C209" s="30" t="s">
        <v>56</v>
      </c>
      <c r="D209" s="14" t="s">
        <v>36</v>
      </c>
      <c r="E209" s="14" t="s">
        <v>102</v>
      </c>
      <c r="F209" s="14" t="s">
        <v>104</v>
      </c>
      <c r="G209" s="14" t="s">
        <v>69</v>
      </c>
      <c r="H209" s="14"/>
      <c r="I209" s="144">
        <f t="shared" si="87"/>
        <v>64</v>
      </c>
      <c r="J209" s="144">
        <f t="shared" si="87"/>
        <v>0</v>
      </c>
      <c r="K209" s="15">
        <f>K210</f>
        <v>0</v>
      </c>
    </row>
    <row r="210" spans="1:14" ht="57.75" customHeight="1">
      <c r="A210" s="93"/>
      <c r="B210" s="92"/>
      <c r="C210" s="66" t="s">
        <v>96</v>
      </c>
      <c r="D210" s="18" t="s">
        <v>36</v>
      </c>
      <c r="E210" s="18" t="s">
        <v>102</v>
      </c>
      <c r="F210" s="18" t="s">
        <v>104</v>
      </c>
      <c r="G210" s="18" t="s">
        <v>95</v>
      </c>
      <c r="H210" s="18"/>
      <c r="I210" s="145">
        <f t="shared" si="87"/>
        <v>64</v>
      </c>
      <c r="J210" s="145">
        <f t="shared" si="87"/>
        <v>0</v>
      </c>
      <c r="K210" s="19">
        <f>K211</f>
        <v>0</v>
      </c>
    </row>
    <row r="211" spans="1:14" ht="27" customHeight="1">
      <c r="A211" s="93"/>
      <c r="B211" s="92"/>
      <c r="C211" s="44" t="s">
        <v>132</v>
      </c>
      <c r="D211" s="29" t="s">
        <v>36</v>
      </c>
      <c r="E211" s="29" t="s">
        <v>102</v>
      </c>
      <c r="F211" s="29" t="s">
        <v>104</v>
      </c>
      <c r="G211" s="29" t="s">
        <v>95</v>
      </c>
      <c r="H211" s="29" t="s">
        <v>131</v>
      </c>
      <c r="I211" s="156">
        <v>64</v>
      </c>
      <c r="J211" s="156">
        <v>0</v>
      </c>
      <c r="K211" s="51">
        <v>0</v>
      </c>
    </row>
    <row r="212" spans="1:14" ht="27" customHeight="1">
      <c r="A212" s="93"/>
      <c r="B212" s="92"/>
      <c r="C212" s="58" t="s">
        <v>22</v>
      </c>
      <c r="D212" s="11" t="s">
        <v>36</v>
      </c>
      <c r="E212" s="11" t="s">
        <v>102</v>
      </c>
      <c r="F212" s="11" t="s">
        <v>107</v>
      </c>
      <c r="G212" s="11"/>
      <c r="H212" s="11"/>
      <c r="I212" s="143">
        <f t="shared" ref="I212:J213" si="88">I213</f>
        <v>44.8</v>
      </c>
      <c r="J212" s="143">
        <f t="shared" si="88"/>
        <v>44.8</v>
      </c>
      <c r="K212" s="97">
        <f>K213</f>
        <v>44.8</v>
      </c>
    </row>
    <row r="213" spans="1:14" ht="27" customHeight="1">
      <c r="A213" s="93"/>
      <c r="B213" s="92"/>
      <c r="C213" s="47" t="s">
        <v>51</v>
      </c>
      <c r="D213" s="14" t="s">
        <v>36</v>
      </c>
      <c r="E213" s="14" t="s">
        <v>102</v>
      </c>
      <c r="F213" s="14" t="s">
        <v>107</v>
      </c>
      <c r="G213" s="14" t="s">
        <v>68</v>
      </c>
      <c r="H213" s="14"/>
      <c r="I213" s="144">
        <f t="shared" si="88"/>
        <v>44.8</v>
      </c>
      <c r="J213" s="144">
        <f t="shared" si="88"/>
        <v>44.8</v>
      </c>
      <c r="K213" s="98">
        <f>K214</f>
        <v>44.8</v>
      </c>
    </row>
    <row r="214" spans="1:14" ht="27" customHeight="1">
      <c r="A214" s="93"/>
      <c r="B214" s="92"/>
      <c r="C214" s="16" t="s">
        <v>52</v>
      </c>
      <c r="D214" s="14" t="s">
        <v>36</v>
      </c>
      <c r="E214" s="14" t="s">
        <v>102</v>
      </c>
      <c r="F214" s="14" t="s">
        <v>107</v>
      </c>
      <c r="G214" s="14" t="s">
        <v>69</v>
      </c>
      <c r="H214" s="14"/>
      <c r="I214" s="144">
        <f t="shared" ref="I214:J214" si="89">I215+I224+I226+I232+I234+I236+I230+I219+I222+I228</f>
        <v>44.8</v>
      </c>
      <c r="J214" s="144">
        <f t="shared" si="89"/>
        <v>44.8</v>
      </c>
      <c r="K214" s="98">
        <f>K215+K224+K226+K232+K234+K236+K230+K219+K222+K228</f>
        <v>44.8</v>
      </c>
    </row>
    <row r="215" spans="1:14" ht="78" customHeight="1">
      <c r="A215" s="93"/>
      <c r="B215" s="92"/>
      <c r="C215" s="17" t="s">
        <v>116</v>
      </c>
      <c r="D215" s="18" t="s">
        <v>36</v>
      </c>
      <c r="E215" s="18" t="s">
        <v>102</v>
      </c>
      <c r="F215" s="18" t="s">
        <v>107</v>
      </c>
      <c r="G215" s="18" t="s">
        <v>117</v>
      </c>
      <c r="H215" s="25"/>
      <c r="I215" s="145">
        <f t="shared" ref="I215:J215" si="90">I216</f>
        <v>44.8</v>
      </c>
      <c r="J215" s="145">
        <f t="shared" si="90"/>
        <v>44.8</v>
      </c>
      <c r="K215" s="96">
        <f>K216</f>
        <v>44.8</v>
      </c>
    </row>
    <row r="216" spans="1:14" ht="55.5" customHeight="1" thickBot="1">
      <c r="A216" s="94"/>
      <c r="B216" s="95"/>
      <c r="C216" s="99" t="s">
        <v>136</v>
      </c>
      <c r="D216" s="81" t="s">
        <v>36</v>
      </c>
      <c r="E216" s="81" t="s">
        <v>102</v>
      </c>
      <c r="F216" s="81" t="s">
        <v>107</v>
      </c>
      <c r="G216" s="81" t="s">
        <v>117</v>
      </c>
      <c r="H216" s="81" t="s">
        <v>135</v>
      </c>
      <c r="I216" s="178">
        <v>44.8</v>
      </c>
      <c r="J216" s="178">
        <v>44.8</v>
      </c>
      <c r="K216" s="108">
        <v>44.8</v>
      </c>
    </row>
    <row r="217" spans="1:14" ht="36.75" customHeight="1" thickBot="1">
      <c r="A217" s="209"/>
      <c r="B217" s="210"/>
      <c r="C217" s="82" t="s">
        <v>38</v>
      </c>
      <c r="D217" s="83"/>
      <c r="E217" s="83"/>
      <c r="F217" s="84"/>
      <c r="G217" s="84"/>
      <c r="H217" s="85"/>
      <c r="I217" s="137">
        <f>I195+I15</f>
        <v>102350</v>
      </c>
      <c r="J217" s="137">
        <f>J195+J15</f>
        <v>39300</v>
      </c>
      <c r="K217" s="137">
        <f>K195+K15</f>
        <v>39800</v>
      </c>
    </row>
    <row r="220" spans="1:14">
      <c r="N220" s="86"/>
    </row>
    <row r="224" spans="1:14">
      <c r="K224" s="86"/>
    </row>
  </sheetData>
  <autoFilter ref="A13:K217">
    <filterColumn colId="0" showButton="0"/>
  </autoFilter>
  <mergeCells count="15">
    <mergeCell ref="A217:B217"/>
    <mergeCell ref="C7:K7"/>
    <mergeCell ref="G8:K8"/>
    <mergeCell ref="A9:K9"/>
    <mergeCell ref="A10:K10"/>
    <mergeCell ref="C11:I11"/>
    <mergeCell ref="A13:B13"/>
    <mergeCell ref="A14:B14"/>
    <mergeCell ref="A16:A188"/>
    <mergeCell ref="G6:K6"/>
    <mergeCell ref="C1:K1"/>
    <mergeCell ref="C2:K2"/>
    <mergeCell ref="H3:K3"/>
    <mergeCell ref="C4:K4"/>
    <mergeCell ref="C5:K5"/>
  </mergeCells>
  <printOptions horizontalCentered="1"/>
  <pageMargins left="0.98425196850393704" right="0.59055118110236227" top="0.59055118110236227" bottom="0.78740157480314965" header="0.51181102362204722" footer="0.51181102362204722"/>
  <pageSetup paperSize="9" scale="33" fitToHeight="4" orientation="portrait" horizontalDpi="1200" verticalDpi="1200" r:id="rId1"/>
  <headerFooter alignWithMargins="0">
    <oddFooter>Страница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бюджет</vt:lpstr>
      <vt:lpstr>бюджет!Заголовки_для_печати</vt:lpstr>
      <vt:lpstr>бюджет!Область_печати</vt:lpstr>
    </vt:vector>
  </TitlesOfParts>
  <Company>KOMFIN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Skorodumova</dc:creator>
  <cp:lastModifiedBy>User</cp:lastModifiedBy>
  <cp:lastPrinted>2021-11-11T15:56:22Z</cp:lastPrinted>
  <dcterms:created xsi:type="dcterms:W3CDTF">2011-02-10T13:53:26Z</dcterms:created>
  <dcterms:modified xsi:type="dcterms:W3CDTF">2021-12-06T08:46:46Z</dcterms:modified>
</cp:coreProperties>
</file>