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/>
  </bookViews>
  <sheets>
    <sheet name="сентябрь" sheetId="18" r:id="rId1"/>
  </sheets>
  <definedNames>
    <definedName name="_xlnm.Print_Area" localSheetId="0">сентябрь!$A$1:$F$51</definedName>
  </definedNames>
  <calcPr calcId="124519"/>
</workbook>
</file>

<file path=xl/calcChain.xml><?xml version="1.0" encoding="utf-8"?>
<calcChain xmlns="http://schemas.openxmlformats.org/spreadsheetml/2006/main">
  <c r="F25" i="18"/>
  <c r="E25"/>
  <c r="D25"/>
  <c r="F49"/>
  <c r="E49"/>
  <c r="D49"/>
  <c r="D48"/>
  <c r="D47" s="1"/>
  <c r="F47"/>
  <c r="E47"/>
  <c r="F44"/>
  <c r="E44"/>
  <c r="D44"/>
  <c r="D41"/>
  <c r="F41"/>
  <c r="E41"/>
  <c r="F39"/>
  <c r="E39"/>
  <c r="D39"/>
  <c r="E38"/>
  <c r="D36"/>
  <c r="D35" s="1"/>
  <c r="F35"/>
  <c r="E35"/>
  <c r="D32"/>
  <c r="F32"/>
  <c r="E32"/>
  <c r="F28"/>
  <c r="E28"/>
  <c r="D28"/>
  <c r="F26"/>
  <c r="E26"/>
  <c r="D26"/>
  <c r="D20"/>
  <c r="F18"/>
  <c r="F51" s="1"/>
  <c r="E18"/>
  <c r="D18"/>
  <c r="E51" l="1"/>
  <c r="D51"/>
</calcChain>
</file>

<file path=xl/sharedStrings.xml><?xml version="1.0" encoding="utf-8"?>
<sst xmlns="http://schemas.openxmlformats.org/spreadsheetml/2006/main" count="87" uniqueCount="87">
  <si>
    <t>Наименование раздела и подраздела</t>
  </si>
  <si>
    <t>Код раздела</t>
  </si>
  <si>
    <t>Код подраздела</t>
  </si>
  <si>
    <t>Общегосударственные вопросы</t>
  </si>
  <si>
    <t>0100</t>
  </si>
  <si>
    <t>Функционирование законодательных (представительных) органов государственной власти и местного самоуправления</t>
  </si>
  <si>
    <t>0103</t>
  </si>
  <si>
    <t>Функционирование Правительства Российской Федерации, высших органов исполнительной власти субъектов Российской Федерации, местных администраций</t>
  </si>
  <si>
    <t>0104</t>
  </si>
  <si>
    <t>0106</t>
  </si>
  <si>
    <t>Резервные фонды</t>
  </si>
  <si>
    <t>0111</t>
  </si>
  <si>
    <t>Другие общегосударственные вопросы</t>
  </si>
  <si>
    <t>0113</t>
  </si>
  <si>
    <t>Национальная безопасность и правоохранительная деятельность</t>
  </si>
  <si>
    <t>0300</t>
  </si>
  <si>
    <t>0309</t>
  </si>
  <si>
    <t>Национальная экономика</t>
  </si>
  <si>
    <t>0400</t>
  </si>
  <si>
    <t>Дорожное хозяйство (дорожные фонды)</t>
  </si>
  <si>
    <t>0409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</si>
  <si>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</si>
  <si>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</si>
  <si>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</si>
  <si>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</si>
  <si>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</si>
  <si>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</si>
  <si>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</si>
  <si>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</si>
  <si>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 xml:space="preserve">Культура, кинематография </t>
  </si>
  <si>
    <t>0800</t>
  </si>
  <si>
    <t xml:space="preserve">Культура </t>
  </si>
  <si>
    <t>0801</t>
  </si>
  <si>
    <t>0804</t>
  </si>
  <si>
    <t xml:space="preserve">Другие вопросы в области культуры, кинематографии </t>
  </si>
  <si>
    <t>Физическая культура и спорт</t>
  </si>
  <si>
    <t>Социальная политика</t>
  </si>
  <si>
    <t>1000</t>
  </si>
  <si>
    <t>Пенсионное обеспечение</t>
  </si>
  <si>
    <t>1001</t>
  </si>
  <si>
    <t>1100</t>
  </si>
  <si>
    <t>Всего расходов</t>
  </si>
  <si>
    <t xml:space="preserve">Распределение бюджетных ассигнований </t>
  </si>
  <si>
    <t>решением совета депутатов</t>
  </si>
  <si>
    <t>УТВЕРЖДЕНА</t>
  </si>
  <si>
    <t>0310</t>
  </si>
  <si>
    <t>0314</t>
  </si>
  <si>
    <t>Другие вопросы в области национальной безопасности и правоохранительной деятельности</t>
  </si>
  <si>
    <t>0503</t>
  </si>
  <si>
    <t>Благоустройство</t>
  </si>
  <si>
    <t>МО Приладожского городского поселения</t>
  </si>
  <si>
    <t>муниципального образования</t>
  </si>
  <si>
    <t xml:space="preserve"> Приладожское городское поселение</t>
  </si>
  <si>
    <t xml:space="preserve"> Кировского муниципального района </t>
  </si>
  <si>
    <t>Ленинградской области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</si>
  <si>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</si>
  <si>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0102</t>
  </si>
  <si>
    <t>Функционирование высшего должностного лица субъекта Российской Федерации и муниципального образования</t>
  </si>
  <si>
    <t>1101</t>
  </si>
  <si>
    <t xml:space="preserve">Физическая культура </t>
  </si>
  <si>
    <t>0200</t>
  </si>
  <si>
    <t>0203</t>
  </si>
  <si>
    <t>Мобилизационная и вневойсковая подготовка</t>
  </si>
  <si>
    <t>Национальная оборона</t>
  </si>
  <si>
    <t>(Приложение 5)</t>
  </si>
  <si>
    <t>2021 год сумма (тысяч рублей)</t>
  </si>
  <si>
    <t>2022 год сумма (тысяч рублей)</t>
  </si>
  <si>
    <t>2023 год сумма (тысяч рублей)</t>
  </si>
  <si>
    <t xml:space="preserve">по разделам и подразделам классификации расходов  бюджетов  </t>
  </si>
  <si>
    <t>на 2021 год и на плановый период 2022 и 2023 годов</t>
  </si>
  <si>
    <t xml:space="preserve">Гражданская оборона
</t>
  </si>
  <si>
    <t xml:space="preserve">Защита населения и территории от чрезвычайных ситуаций природного и техногенного характера, пожарная безопасность
</t>
  </si>
  <si>
    <t>Образование</t>
  </si>
  <si>
    <t>0700</t>
  </si>
  <si>
    <t>Профессиональная подготовка, переподготовка и повышение квалификации</t>
  </si>
  <si>
    <t>0705</t>
  </si>
  <si>
    <t>от "09" декабря 2020 г.  № 45</t>
  </si>
  <si>
    <t>(в редакции решения совета депутатов</t>
  </si>
  <si>
    <t>1004</t>
  </si>
  <si>
    <t>Охрана семьи и детства</t>
  </si>
  <si>
    <t>0107</t>
  </si>
  <si>
    <t>Обеспечение проведения выборов и референдумов</t>
  </si>
  <si>
    <t>Обслуживание государственного и муниципального долга</t>
  </si>
  <si>
    <t>1300</t>
  </si>
  <si>
    <t>Обслуживание государственного внутреннего и муниципального долга</t>
  </si>
  <si>
    <t>1301</t>
  </si>
  <si>
    <t>от "28" сентября 2021г №5)</t>
  </si>
</sst>
</file>

<file path=xl/styles.xml><?xml version="1.0" encoding="utf-8"?>
<styleSheet xmlns="http://schemas.openxmlformats.org/spreadsheetml/2006/main">
  <numFmts count="1">
    <numFmt numFmtId="164" formatCode="#,##0.0"/>
  </numFmts>
  <fonts count="17">
    <font>
      <sz val="10"/>
      <name val="Arial Cyr"/>
      <charset val="204"/>
    </font>
    <font>
      <sz val="14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0"/>
      <name val="MS Sans Serif"/>
      <family val="2"/>
      <charset val="204"/>
    </font>
    <font>
      <b/>
      <sz val="16"/>
      <name val="Times New Roman"/>
      <family val="1"/>
      <charset val="204"/>
    </font>
    <font>
      <b/>
      <sz val="10"/>
      <name val="Times New Roman"/>
      <family val="1"/>
    </font>
    <font>
      <sz val="10"/>
      <name val="Arial Cyr"/>
      <family val="2"/>
      <charset val="204"/>
    </font>
    <font>
      <sz val="8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sz val="16"/>
      <name val="Times New Roman Cyr"/>
      <charset val="204"/>
    </font>
    <font>
      <b/>
      <sz val="16"/>
      <name val="Times New Roman Cy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2">
    <xf numFmtId="0" fontId="0" fillId="0" borderId="0"/>
    <xf numFmtId="0" fontId="4" fillId="0" borderId="0" applyNumberFormat="0" applyFont="0" applyFill="0" applyBorder="0" applyAlignment="0" applyProtection="0">
      <alignment vertical="top"/>
    </xf>
  </cellStyleXfs>
  <cellXfs count="70">
    <xf numFmtId="0" fontId="0" fillId="0" borderId="0" xfId="0"/>
    <xf numFmtId="0" fontId="2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/>
    </xf>
    <xf numFmtId="49" fontId="7" fillId="2" borderId="0" xfId="0" applyNumberFormat="1" applyFont="1" applyFill="1" applyAlignment="1">
      <alignment horizontal="center" vertical="top"/>
    </xf>
    <xf numFmtId="49" fontId="3" fillId="2" borderId="0" xfId="0" applyNumberFormat="1" applyFont="1" applyFill="1" applyAlignment="1">
      <alignment horizontal="center" vertical="top"/>
    </xf>
    <xf numFmtId="0" fontId="3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wrapText="1"/>
    </xf>
    <xf numFmtId="49" fontId="9" fillId="2" borderId="2" xfId="0" quotePrefix="1" applyNumberFormat="1" applyFont="1" applyFill="1" applyBorder="1" applyAlignment="1">
      <alignment horizontal="center"/>
    </xf>
    <xf numFmtId="49" fontId="9" fillId="2" borderId="3" xfId="0" applyNumberFormat="1" applyFont="1" applyFill="1" applyBorder="1" applyAlignment="1">
      <alignment horizontal="center"/>
    </xf>
    <xf numFmtId="164" fontId="9" fillId="2" borderId="2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left" wrapText="1"/>
    </xf>
    <xf numFmtId="49" fontId="9" fillId="2" borderId="4" xfId="0" quotePrefix="1" applyNumberFormat="1" applyFont="1" applyFill="1" applyBorder="1" applyAlignment="1">
      <alignment horizontal="center"/>
    </xf>
    <xf numFmtId="49" fontId="1" fillId="2" borderId="5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0" fontId="0" fillId="2" borderId="0" xfId="0" applyFill="1"/>
    <xf numFmtId="164" fontId="1" fillId="0" borderId="4" xfId="0" applyNumberFormat="1" applyFont="1" applyFill="1" applyBorder="1" applyAlignment="1">
      <alignment horizontal="center"/>
    </xf>
    <xf numFmtId="164" fontId="1" fillId="0" borderId="7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left" wrapText="1"/>
    </xf>
    <xf numFmtId="49" fontId="1" fillId="0" borderId="4" xfId="0" applyNumberFormat="1" applyFont="1" applyFill="1" applyBorder="1" applyAlignment="1">
      <alignment horizontal="center"/>
    </xf>
    <xf numFmtId="49" fontId="1" fillId="0" borderId="5" xfId="0" applyNumberFormat="1" applyFont="1" applyFill="1" applyBorder="1" applyAlignment="1">
      <alignment horizontal="center"/>
    </xf>
    <xf numFmtId="0" fontId="1" fillId="0" borderId="7" xfId="0" applyFont="1" applyFill="1" applyBorder="1" applyAlignment="1">
      <alignment horizontal="left" wrapText="1"/>
    </xf>
    <xf numFmtId="49" fontId="1" fillId="0" borderId="7" xfId="0" applyNumberFormat="1" applyFont="1" applyFill="1" applyBorder="1" applyAlignment="1">
      <alignment horizontal="center"/>
    </xf>
    <xf numFmtId="49" fontId="1" fillId="0" borderId="8" xfId="0" applyNumberFormat="1" applyFont="1" applyFill="1" applyBorder="1" applyAlignment="1">
      <alignment horizontal="center"/>
    </xf>
    <xf numFmtId="0" fontId="9" fillId="0" borderId="9" xfId="0" applyFont="1" applyFill="1" applyBorder="1" applyAlignment="1">
      <alignment horizontal="left" wrapText="1"/>
    </xf>
    <xf numFmtId="49" fontId="9" fillId="0" borderId="9" xfId="0" applyNumberFormat="1" applyFont="1" applyFill="1" applyBorder="1" applyAlignment="1">
      <alignment horizontal="center"/>
    </xf>
    <xf numFmtId="164" fontId="9" fillId="0" borderId="9" xfId="0" applyNumberFormat="1" applyFont="1" applyFill="1" applyBorder="1" applyAlignment="1">
      <alignment horizontal="center"/>
    </xf>
    <xf numFmtId="49" fontId="9" fillId="0" borderId="4" xfId="0" applyNumberFormat="1" applyFont="1" applyFill="1" applyBorder="1" applyAlignment="1">
      <alignment horizontal="center"/>
    </xf>
    <xf numFmtId="49" fontId="9" fillId="0" borderId="7" xfId="0" applyNumberFormat="1" applyFont="1" applyFill="1" applyBorder="1" applyAlignment="1">
      <alignment horizontal="center"/>
    </xf>
    <xf numFmtId="0" fontId="1" fillId="0" borderId="6" xfId="0" applyFont="1" applyFill="1" applyBorder="1" applyAlignment="1">
      <alignment horizontal="left" wrapText="1"/>
    </xf>
    <xf numFmtId="49" fontId="1" fillId="0" borderId="6" xfId="0" applyNumberFormat="1" applyFont="1" applyFill="1" applyBorder="1" applyAlignment="1">
      <alignment horizontal="center"/>
    </xf>
    <xf numFmtId="164" fontId="1" fillId="0" borderId="6" xfId="0" applyNumberFormat="1" applyFont="1" applyFill="1" applyBorder="1" applyAlignment="1">
      <alignment horizontal="center"/>
    </xf>
    <xf numFmtId="49" fontId="1" fillId="0" borderId="9" xfId="0" applyNumberFormat="1" applyFont="1" applyFill="1" applyBorder="1" applyAlignment="1">
      <alignment horizontal="center"/>
    </xf>
    <xf numFmtId="49" fontId="9" fillId="0" borderId="6" xfId="0" applyNumberFormat="1" applyFont="1" applyFill="1" applyBorder="1" applyAlignment="1">
      <alignment horizontal="center"/>
    </xf>
    <xf numFmtId="0" fontId="1" fillId="0" borderId="10" xfId="0" applyFont="1" applyFill="1" applyBorder="1" applyAlignment="1">
      <alignment horizontal="left" wrapText="1"/>
    </xf>
    <xf numFmtId="49" fontId="1" fillId="0" borderId="10" xfId="0" applyNumberFormat="1" applyFont="1" applyFill="1" applyBorder="1" applyAlignment="1">
      <alignment horizontal="center"/>
    </xf>
    <xf numFmtId="164" fontId="1" fillId="0" borderId="10" xfId="0" applyNumberFormat="1" applyFont="1" applyFill="1" applyBorder="1" applyAlignment="1">
      <alignment horizontal="center"/>
    </xf>
    <xf numFmtId="0" fontId="1" fillId="0" borderId="11" xfId="0" applyFont="1" applyFill="1" applyBorder="1"/>
    <xf numFmtId="49" fontId="9" fillId="0" borderId="12" xfId="0" applyNumberFormat="1" applyFont="1" applyFill="1" applyBorder="1" applyAlignment="1">
      <alignment horizontal="center"/>
    </xf>
    <xf numFmtId="49" fontId="1" fillId="0" borderId="12" xfId="0" applyNumberFormat="1" applyFont="1" applyFill="1" applyBorder="1" applyAlignment="1">
      <alignment horizontal="center"/>
    </xf>
    <xf numFmtId="164" fontId="1" fillId="0" borderId="12" xfId="0" applyNumberFormat="1" applyFont="1" applyFill="1" applyBorder="1" applyAlignment="1">
      <alignment horizontal="center"/>
    </xf>
    <xf numFmtId="0" fontId="10" fillId="0" borderId="13" xfId="0" applyFont="1" applyFill="1" applyBorder="1" applyAlignment="1">
      <alignment horizontal="left" wrapText="1"/>
    </xf>
    <xf numFmtId="49" fontId="9" fillId="0" borderId="13" xfId="0" applyNumberFormat="1" applyFont="1" applyFill="1" applyBorder="1" applyAlignment="1">
      <alignment horizontal="center"/>
    </xf>
    <xf numFmtId="164" fontId="9" fillId="0" borderId="13" xfId="0" applyNumberFormat="1" applyFont="1" applyFill="1" applyBorder="1" applyAlignment="1">
      <alignment horizontal="center"/>
    </xf>
    <xf numFmtId="0" fontId="11" fillId="2" borderId="0" xfId="0" applyFont="1" applyFill="1" applyAlignment="1">
      <alignment horizontal="right"/>
    </xf>
    <xf numFmtId="0" fontId="1" fillId="0" borderId="4" xfId="0" applyFont="1" applyFill="1" applyBorder="1" applyAlignment="1">
      <alignment horizontal="left" vertical="top" wrapText="1"/>
    </xf>
    <xf numFmtId="0" fontId="9" fillId="2" borderId="9" xfId="0" applyFont="1" applyFill="1" applyBorder="1" applyAlignment="1">
      <alignment horizontal="left" wrapText="1"/>
    </xf>
    <xf numFmtId="49" fontId="9" fillId="2" borderId="9" xfId="0" applyNumberFormat="1" applyFont="1" applyFill="1" applyBorder="1" applyAlignment="1">
      <alignment horizontal="center"/>
    </xf>
    <xf numFmtId="49" fontId="1" fillId="2" borderId="9" xfId="0" applyNumberFormat="1" applyFont="1" applyFill="1" applyBorder="1" applyAlignment="1">
      <alignment horizontal="center"/>
    </xf>
    <xf numFmtId="164" fontId="9" fillId="2" borderId="9" xfId="0" applyNumberFormat="1" applyFont="1" applyFill="1" applyBorder="1" applyAlignment="1">
      <alignment horizontal="center"/>
    </xf>
    <xf numFmtId="0" fontId="14" fillId="2" borderId="6" xfId="0" applyFont="1" applyFill="1" applyBorder="1" applyAlignment="1">
      <alignment horizontal="left" wrapText="1"/>
    </xf>
    <xf numFmtId="49" fontId="9" fillId="2" borderId="6" xfId="0" applyNumberFormat="1" applyFont="1" applyFill="1" applyBorder="1" applyAlignment="1">
      <alignment horizontal="center"/>
    </xf>
    <xf numFmtId="49" fontId="1" fillId="2" borderId="6" xfId="0" applyNumberFormat="1" applyFont="1" applyFill="1" applyBorder="1" applyAlignment="1">
      <alignment horizontal="center"/>
    </xf>
    <xf numFmtId="164" fontId="14" fillId="2" borderId="6" xfId="0" applyNumberFormat="1" applyFont="1" applyFill="1" applyBorder="1" applyAlignment="1">
      <alignment horizontal="center"/>
    </xf>
    <xf numFmtId="49" fontId="12" fillId="2" borderId="0" xfId="1" applyNumberFormat="1" applyFont="1" applyFill="1" applyBorder="1" applyAlignment="1" applyProtection="1">
      <alignment horizontal="right" vertical="center" wrapText="1"/>
    </xf>
    <xf numFmtId="0" fontId="15" fillId="2" borderId="0" xfId="0" applyFont="1" applyFill="1" applyAlignment="1">
      <alignment horizontal="right"/>
    </xf>
    <xf numFmtId="0" fontId="16" fillId="0" borderId="14" xfId="0" applyFont="1" applyBorder="1" applyAlignment="1">
      <alignment wrapText="1"/>
    </xf>
    <xf numFmtId="49" fontId="9" fillId="0" borderId="9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164" fontId="16" fillId="2" borderId="9" xfId="0" applyNumberFormat="1" applyFont="1" applyFill="1" applyBorder="1" applyAlignment="1">
      <alignment horizontal="center"/>
    </xf>
    <xf numFmtId="0" fontId="1" fillId="0" borderId="15" xfId="0" applyFont="1" applyBorder="1" applyAlignment="1">
      <alignment wrapText="1"/>
    </xf>
    <xf numFmtId="49" fontId="9" fillId="0" borderId="6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49" fontId="12" fillId="2" borderId="0" xfId="1" applyNumberFormat="1" applyFont="1" applyFill="1" applyBorder="1" applyAlignment="1" applyProtection="1">
      <alignment horizontal="right" vertical="center" wrapText="1"/>
    </xf>
    <xf numFmtId="49" fontId="13" fillId="2" borderId="0" xfId="1" applyNumberFormat="1" applyFont="1" applyFill="1" applyBorder="1" applyAlignment="1" applyProtection="1">
      <alignment horizontal="right" vertical="center" wrapText="1"/>
    </xf>
    <xf numFmtId="49" fontId="5" fillId="2" borderId="0" xfId="1" applyNumberFormat="1" applyFont="1" applyFill="1" applyBorder="1" applyAlignment="1" applyProtection="1">
      <alignment horizontal="center" vertical="center" wrapText="1"/>
    </xf>
    <xf numFmtId="0" fontId="15" fillId="2" borderId="0" xfId="0" applyFont="1" applyFill="1" applyAlignment="1">
      <alignment horizontal="right"/>
    </xf>
    <xf numFmtId="49" fontId="5" fillId="2" borderId="0" xfId="1" applyNumberFormat="1" applyFont="1" applyFill="1" applyBorder="1" applyAlignment="1" applyProtection="1">
      <alignment horizontal="center" vertic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1"/>
  <sheetViews>
    <sheetView tabSelected="1" view="pageBreakPreview" zoomScale="75" workbookViewId="0">
      <selection activeCell="C20" sqref="C20"/>
    </sheetView>
  </sheetViews>
  <sheetFormatPr defaultRowHeight="12.75"/>
  <cols>
    <col min="1" max="1" width="82.5703125" style="16" customWidth="1"/>
    <col min="2" max="2" width="12.42578125" style="16" customWidth="1"/>
    <col min="3" max="3" width="11.85546875" style="16" customWidth="1"/>
    <col min="4" max="4" width="15.7109375" style="16" customWidth="1"/>
    <col min="5" max="5" width="16.85546875" style="16" customWidth="1"/>
    <col min="6" max="6" width="16.140625" style="16" customWidth="1"/>
  </cols>
  <sheetData>
    <row r="1" spans="1:10" ht="20.25" customHeight="1">
      <c r="A1" s="66" t="s">
        <v>44</v>
      </c>
      <c r="B1" s="66"/>
      <c r="C1" s="66"/>
      <c r="D1" s="66"/>
      <c r="E1" s="66"/>
      <c r="F1" s="66"/>
      <c r="G1" s="55"/>
      <c r="H1" s="55"/>
    </row>
    <row r="2" spans="1:10" ht="20.25">
      <c r="A2" s="65" t="s">
        <v>43</v>
      </c>
      <c r="B2" s="65"/>
      <c r="C2" s="65"/>
      <c r="D2" s="65"/>
      <c r="E2" s="65"/>
      <c r="F2" s="65"/>
      <c r="G2" s="55"/>
      <c r="H2" s="55"/>
      <c r="I2" s="55"/>
      <c r="J2" s="55"/>
    </row>
    <row r="3" spans="1:10" ht="20.25">
      <c r="A3" s="65" t="s">
        <v>51</v>
      </c>
      <c r="B3" s="65"/>
      <c r="C3" s="65"/>
      <c r="D3" s="65"/>
      <c r="E3" s="65"/>
      <c r="F3" s="65"/>
      <c r="G3" s="55"/>
      <c r="H3" s="55"/>
      <c r="I3" s="55"/>
      <c r="J3" s="55"/>
    </row>
    <row r="4" spans="1:10" ht="20.25">
      <c r="A4" s="65" t="s">
        <v>52</v>
      </c>
      <c r="B4" s="65"/>
      <c r="C4" s="65"/>
      <c r="D4" s="65"/>
      <c r="E4" s="65"/>
      <c r="F4" s="65"/>
      <c r="G4" s="55"/>
      <c r="H4" s="55"/>
      <c r="I4" s="55"/>
      <c r="J4" s="55"/>
    </row>
    <row r="5" spans="1:10" ht="20.25">
      <c r="A5" s="65" t="s">
        <v>53</v>
      </c>
      <c r="B5" s="65"/>
      <c r="C5" s="65"/>
      <c r="D5" s="65"/>
      <c r="E5" s="65"/>
      <c r="F5" s="65"/>
      <c r="G5" s="55"/>
      <c r="H5" s="55"/>
      <c r="I5" s="55"/>
      <c r="J5" s="55"/>
    </row>
    <row r="6" spans="1:10" ht="20.25">
      <c r="A6" s="65" t="s">
        <v>54</v>
      </c>
      <c r="B6" s="65"/>
      <c r="C6" s="65"/>
      <c r="D6" s="65"/>
      <c r="E6" s="65"/>
      <c r="F6" s="65"/>
      <c r="G6" s="55"/>
      <c r="H6" s="55"/>
      <c r="I6" s="55"/>
      <c r="J6" s="55"/>
    </row>
    <row r="7" spans="1:10" ht="20.25">
      <c r="A7" s="65" t="s">
        <v>76</v>
      </c>
      <c r="B7" s="65"/>
      <c r="C7" s="65"/>
      <c r="D7" s="65"/>
      <c r="E7" s="65"/>
      <c r="F7" s="65"/>
      <c r="G7" s="55"/>
      <c r="H7" s="55"/>
      <c r="I7" s="55"/>
      <c r="J7" s="55"/>
    </row>
    <row r="8" spans="1:10" ht="20.25">
      <c r="A8" s="68" t="s">
        <v>64</v>
      </c>
      <c r="B8" s="68"/>
      <c r="C8" s="68"/>
      <c r="D8" s="68"/>
      <c r="E8" s="68"/>
      <c r="F8" s="68"/>
      <c r="G8" s="45"/>
      <c r="H8" s="45"/>
    </row>
    <row r="9" spans="1:10" ht="20.25">
      <c r="A9" s="56"/>
      <c r="B9" s="68" t="s">
        <v>77</v>
      </c>
      <c r="C9" s="68"/>
      <c r="D9" s="68"/>
      <c r="E9" s="68"/>
      <c r="F9" s="68"/>
      <c r="G9" s="45"/>
      <c r="H9" s="45"/>
    </row>
    <row r="10" spans="1:10" ht="20.25">
      <c r="A10" s="56"/>
      <c r="B10" s="68" t="s">
        <v>86</v>
      </c>
      <c r="C10" s="68"/>
      <c r="D10" s="68"/>
      <c r="E10" s="68"/>
      <c r="F10" s="68"/>
      <c r="G10" s="45"/>
      <c r="H10" s="45"/>
    </row>
    <row r="11" spans="1:10" ht="15.75">
      <c r="A11" s="1"/>
      <c r="B11" s="1"/>
      <c r="C11" s="1"/>
      <c r="D11" s="1"/>
      <c r="E11" s="1"/>
      <c r="F11" s="1"/>
    </row>
    <row r="12" spans="1:10" ht="20.25">
      <c r="A12" s="69" t="s">
        <v>42</v>
      </c>
      <c r="B12" s="69"/>
      <c r="C12" s="69"/>
      <c r="D12" s="69"/>
      <c r="E12" s="69"/>
      <c r="F12" s="69"/>
    </row>
    <row r="13" spans="1:10" ht="28.5" customHeight="1">
      <c r="A13" s="69" t="s">
        <v>50</v>
      </c>
      <c r="B13" s="69"/>
      <c r="C13" s="69"/>
      <c r="D13" s="69"/>
      <c r="E13" s="69"/>
      <c r="F13" s="69"/>
    </row>
    <row r="14" spans="1:10" ht="20.25" customHeight="1">
      <c r="A14" s="67" t="s">
        <v>68</v>
      </c>
      <c r="B14" s="67"/>
      <c r="C14" s="67"/>
      <c r="D14" s="67"/>
      <c r="E14" s="67"/>
      <c r="F14" s="67"/>
    </row>
    <row r="15" spans="1:10" ht="25.5" customHeight="1">
      <c r="A15" s="67" t="s">
        <v>69</v>
      </c>
      <c r="B15" s="67"/>
      <c r="C15" s="67"/>
      <c r="D15" s="67"/>
      <c r="E15" s="67"/>
      <c r="F15" s="67"/>
    </row>
    <row r="16" spans="1:10" ht="13.5" thickBot="1">
      <c r="A16" s="2"/>
      <c r="B16" s="3"/>
      <c r="C16" s="4"/>
      <c r="D16" s="4"/>
      <c r="E16" s="4"/>
      <c r="F16" s="4"/>
    </row>
    <row r="17" spans="1:6" ht="35.450000000000003" customHeight="1" thickTop="1" thickBot="1">
      <c r="A17" s="5" t="s">
        <v>0</v>
      </c>
      <c r="B17" s="6" t="s">
        <v>1</v>
      </c>
      <c r="C17" s="7" t="s">
        <v>2</v>
      </c>
      <c r="D17" s="7" t="s">
        <v>65</v>
      </c>
      <c r="E17" s="7" t="s">
        <v>66</v>
      </c>
      <c r="F17" s="7" t="s">
        <v>67</v>
      </c>
    </row>
    <row r="18" spans="1:6" ht="19.5" thickTop="1">
      <c r="A18" s="8" t="s">
        <v>3</v>
      </c>
      <c r="B18" s="9" t="s">
        <v>4</v>
      </c>
      <c r="C18" s="10"/>
      <c r="D18" s="11">
        <f t="shared" ref="D18:E18" si="0">SUM(D19:D25)</f>
        <v>15562.9</v>
      </c>
      <c r="E18" s="11">
        <f t="shared" si="0"/>
        <v>14032.1</v>
      </c>
      <c r="F18" s="11">
        <f>SUM(F19:F25)</f>
        <v>14517.7</v>
      </c>
    </row>
    <row r="19" spans="1:6" ht="37.5">
      <c r="A19" s="12" t="s">
        <v>57</v>
      </c>
      <c r="B19" s="13"/>
      <c r="C19" s="14" t="s">
        <v>56</v>
      </c>
      <c r="D19" s="17">
        <v>1425.7</v>
      </c>
      <c r="E19" s="17">
        <v>1482.1</v>
      </c>
      <c r="F19" s="17">
        <v>1540.8</v>
      </c>
    </row>
    <row r="20" spans="1:6" ht="37.5">
      <c r="A20" s="12" t="s">
        <v>5</v>
      </c>
      <c r="B20" s="13"/>
      <c r="C20" s="14" t="s">
        <v>6</v>
      </c>
      <c r="D20" s="17">
        <f>1064.5-143.8</f>
        <v>920.7</v>
      </c>
      <c r="E20" s="17">
        <v>875.5</v>
      </c>
      <c r="F20" s="17">
        <v>898.4</v>
      </c>
    </row>
    <row r="21" spans="1:6" ht="56.25">
      <c r="A21" s="12" t="s">
        <v>7</v>
      </c>
      <c r="B21" s="15"/>
      <c r="C21" s="14" t="s">
        <v>8</v>
      </c>
      <c r="D21" s="17">
        <v>11319.6</v>
      </c>
      <c r="E21" s="17">
        <v>11105.7</v>
      </c>
      <c r="F21" s="17">
        <v>11509.7</v>
      </c>
    </row>
    <row r="22" spans="1:6" ht="37.5">
      <c r="A22" s="19" t="s">
        <v>55</v>
      </c>
      <c r="B22" s="20"/>
      <c r="C22" s="21" t="s">
        <v>9</v>
      </c>
      <c r="D22" s="17">
        <v>244.4</v>
      </c>
      <c r="E22" s="17">
        <v>0</v>
      </c>
      <c r="F22" s="17">
        <v>0</v>
      </c>
    </row>
    <row r="23" spans="1:6" ht="18.75">
      <c r="A23" s="19" t="s">
        <v>81</v>
      </c>
      <c r="B23" s="20"/>
      <c r="C23" s="21" t="s">
        <v>80</v>
      </c>
      <c r="D23" s="17">
        <v>859.2</v>
      </c>
      <c r="E23" s="17">
        <v>0</v>
      </c>
      <c r="F23" s="17">
        <v>0</v>
      </c>
    </row>
    <row r="24" spans="1:6" ht="18.75">
      <c r="A24" s="19" t="s">
        <v>10</v>
      </c>
      <c r="B24" s="20"/>
      <c r="C24" s="21" t="s">
        <v>11</v>
      </c>
      <c r="D24" s="17">
        <v>350</v>
      </c>
      <c r="E24" s="17">
        <v>350</v>
      </c>
      <c r="F24" s="17">
        <v>350</v>
      </c>
    </row>
    <row r="25" spans="1:6" ht="18.75">
      <c r="A25" s="22" t="s">
        <v>12</v>
      </c>
      <c r="B25" s="23"/>
      <c r="C25" s="24" t="s">
        <v>13</v>
      </c>
      <c r="D25" s="18">
        <f>398.5+44.8</f>
        <v>443.3</v>
      </c>
      <c r="E25" s="18">
        <f>174+44.8</f>
        <v>218.8</v>
      </c>
      <c r="F25" s="18">
        <f>174+44.8</f>
        <v>218.8</v>
      </c>
    </row>
    <row r="26" spans="1:6" ht="25.5" customHeight="1">
      <c r="A26" s="25" t="s">
        <v>63</v>
      </c>
      <c r="B26" s="26" t="s">
        <v>60</v>
      </c>
      <c r="C26" s="26"/>
      <c r="D26" s="27">
        <f t="shared" ref="D26:E26" si="1">D27</f>
        <v>297.39999999999998</v>
      </c>
      <c r="E26" s="27">
        <f t="shared" si="1"/>
        <v>297.39999999999998</v>
      </c>
      <c r="F26" s="27">
        <f>F27</f>
        <v>297.39999999999998</v>
      </c>
    </row>
    <row r="27" spans="1:6" ht="30.75" customHeight="1">
      <c r="A27" s="19" t="s">
        <v>62</v>
      </c>
      <c r="B27" s="28"/>
      <c r="C27" s="20" t="s">
        <v>61</v>
      </c>
      <c r="D27" s="17">
        <v>297.39999999999998</v>
      </c>
      <c r="E27" s="17">
        <v>297.39999999999998</v>
      </c>
      <c r="F27" s="17">
        <v>297.39999999999998</v>
      </c>
    </row>
    <row r="28" spans="1:6" ht="25.5" customHeight="1">
      <c r="A28" s="25" t="s">
        <v>14</v>
      </c>
      <c r="B28" s="26" t="s">
        <v>15</v>
      </c>
      <c r="C28" s="26"/>
      <c r="D28" s="27">
        <f t="shared" ref="D28:E28" si="2">SUM(D29:D31)</f>
        <v>2153.4</v>
      </c>
      <c r="E28" s="27">
        <f t="shared" si="2"/>
        <v>275.60000000000002</v>
      </c>
      <c r="F28" s="27">
        <f>SUM(F29:F31)</f>
        <v>285.60000000000002</v>
      </c>
    </row>
    <row r="29" spans="1:6" ht="23.25" customHeight="1">
      <c r="A29" s="46" t="s">
        <v>70</v>
      </c>
      <c r="B29" s="28"/>
      <c r="C29" s="20" t="s">
        <v>16</v>
      </c>
      <c r="D29" s="17">
        <v>2050.6</v>
      </c>
      <c r="E29" s="17">
        <v>144</v>
      </c>
      <c r="F29" s="17">
        <v>144</v>
      </c>
    </row>
    <row r="30" spans="1:6" ht="40.5" customHeight="1">
      <c r="A30" s="46" t="s">
        <v>71</v>
      </c>
      <c r="B30" s="28"/>
      <c r="C30" s="20" t="s">
        <v>45</v>
      </c>
      <c r="D30" s="17">
        <v>92.8</v>
      </c>
      <c r="E30" s="17">
        <v>121.6</v>
      </c>
      <c r="F30" s="17">
        <v>131.6</v>
      </c>
    </row>
    <row r="31" spans="1:6" ht="37.5">
      <c r="A31" s="22" t="s">
        <v>47</v>
      </c>
      <c r="B31" s="29"/>
      <c r="C31" s="23" t="s">
        <v>46</v>
      </c>
      <c r="D31" s="18">
        <v>10</v>
      </c>
      <c r="E31" s="18">
        <v>10</v>
      </c>
      <c r="F31" s="18">
        <v>10</v>
      </c>
    </row>
    <row r="32" spans="1:6" ht="18.75">
      <c r="A32" s="25" t="s">
        <v>17</v>
      </c>
      <c r="B32" s="26" t="s">
        <v>18</v>
      </c>
      <c r="C32" s="26"/>
      <c r="D32" s="27">
        <f t="shared" ref="D32:E32" si="3">SUM(D33:D34)</f>
        <v>2563.1000000000004</v>
      </c>
      <c r="E32" s="27">
        <f t="shared" si="3"/>
        <v>1153.2</v>
      </c>
      <c r="F32" s="27">
        <f>SUM(F33:F34)</f>
        <v>1353.2</v>
      </c>
    </row>
    <row r="33" spans="1:6" ht="18.75">
      <c r="A33" s="19" t="s">
        <v>19</v>
      </c>
      <c r="B33" s="28"/>
      <c r="C33" s="20" t="s">
        <v>20</v>
      </c>
      <c r="D33" s="17">
        <v>1190.2</v>
      </c>
      <c r="E33" s="17">
        <v>828.2</v>
      </c>
      <c r="F33" s="17">
        <v>1028.2</v>
      </c>
    </row>
    <row r="34" spans="1:6" ht="18.75">
      <c r="A34" s="30" t="s">
        <v>21</v>
      </c>
      <c r="B34" s="31"/>
      <c r="C34" s="31" t="s">
        <v>22</v>
      </c>
      <c r="D34" s="32">
        <v>1372.9</v>
      </c>
      <c r="E34" s="32">
        <v>325</v>
      </c>
      <c r="F34" s="32">
        <v>325</v>
      </c>
    </row>
    <row r="35" spans="1:6" ht="18.75">
      <c r="A35" s="25" t="s">
        <v>23</v>
      </c>
      <c r="B35" s="26" t="s">
        <v>24</v>
      </c>
      <c r="C35" s="33"/>
      <c r="D35" s="27">
        <f t="shared" ref="D35:E35" si="4">SUM(D36:D38)</f>
        <v>18943</v>
      </c>
      <c r="E35" s="27">
        <f t="shared" si="4"/>
        <v>60789.5</v>
      </c>
      <c r="F35" s="27">
        <f>SUM(F36:F38)</f>
        <v>5297.6</v>
      </c>
    </row>
    <row r="36" spans="1:6" ht="18.75">
      <c r="A36" s="30" t="s">
        <v>25</v>
      </c>
      <c r="B36" s="34"/>
      <c r="C36" s="31" t="s">
        <v>26</v>
      </c>
      <c r="D36" s="32">
        <f>1486.6-69</f>
        <v>1417.6</v>
      </c>
      <c r="E36" s="32">
        <v>1414.3</v>
      </c>
      <c r="F36" s="32">
        <v>1442.6</v>
      </c>
    </row>
    <row r="37" spans="1:6" ht="24.2" customHeight="1">
      <c r="A37" s="19" t="s">
        <v>27</v>
      </c>
      <c r="B37" s="28"/>
      <c r="C37" s="20" t="s">
        <v>28</v>
      </c>
      <c r="D37" s="17">
        <v>13713.3</v>
      </c>
      <c r="E37" s="17">
        <v>48400.2</v>
      </c>
      <c r="F37" s="17">
        <v>0</v>
      </c>
    </row>
    <row r="38" spans="1:6" ht="24.2" customHeight="1">
      <c r="A38" s="19" t="s">
        <v>49</v>
      </c>
      <c r="B38" s="28"/>
      <c r="C38" s="20" t="s">
        <v>48</v>
      </c>
      <c r="D38" s="17">
        <v>3812.1</v>
      </c>
      <c r="E38" s="17">
        <f>3828+7147</f>
        <v>10975</v>
      </c>
      <c r="F38" s="17">
        <v>3855</v>
      </c>
    </row>
    <row r="39" spans="1:6" ht="24.2" customHeight="1">
      <c r="A39" s="47" t="s">
        <v>72</v>
      </c>
      <c r="B39" s="48" t="s">
        <v>73</v>
      </c>
      <c r="C39" s="49"/>
      <c r="D39" s="50">
        <f>D40</f>
        <v>20</v>
      </c>
      <c r="E39" s="50">
        <f>E40</f>
        <v>20</v>
      </c>
      <c r="F39" s="50">
        <f>F40</f>
        <v>20</v>
      </c>
    </row>
    <row r="40" spans="1:6" ht="40.5" customHeight="1">
      <c r="A40" s="51" t="s">
        <v>74</v>
      </c>
      <c r="B40" s="52"/>
      <c r="C40" s="53" t="s">
        <v>75</v>
      </c>
      <c r="D40" s="54">
        <v>20</v>
      </c>
      <c r="E40" s="54">
        <v>20</v>
      </c>
      <c r="F40" s="54">
        <v>20</v>
      </c>
    </row>
    <row r="41" spans="1:6" ht="18.75">
      <c r="A41" s="25" t="s">
        <v>29</v>
      </c>
      <c r="B41" s="26" t="s">
        <v>30</v>
      </c>
      <c r="C41" s="26"/>
      <c r="D41" s="27">
        <f t="shared" ref="D41:E41" si="5">SUM(D42:D43)</f>
        <v>26565.600000000002</v>
      </c>
      <c r="E41" s="27">
        <f t="shared" si="5"/>
        <v>17751.2</v>
      </c>
      <c r="F41" s="27">
        <f>SUM(F42:F43)</f>
        <v>18948.7</v>
      </c>
    </row>
    <row r="42" spans="1:6" ht="18.75">
      <c r="A42" s="35" t="s">
        <v>31</v>
      </c>
      <c r="B42" s="36"/>
      <c r="C42" s="36" t="s">
        <v>32</v>
      </c>
      <c r="D42" s="37">
        <v>26457.200000000001</v>
      </c>
      <c r="E42" s="37">
        <v>17751.2</v>
      </c>
      <c r="F42" s="37">
        <v>18948.7</v>
      </c>
    </row>
    <row r="43" spans="1:6" ht="18.75">
      <c r="A43" s="22" t="s">
        <v>34</v>
      </c>
      <c r="B43" s="23"/>
      <c r="C43" s="23" t="s">
        <v>33</v>
      </c>
      <c r="D43" s="18">
        <v>108.4</v>
      </c>
      <c r="E43" s="18">
        <v>0</v>
      </c>
      <c r="F43" s="18">
        <v>0</v>
      </c>
    </row>
    <row r="44" spans="1:6" ht="18.75">
      <c r="A44" s="25" t="s">
        <v>36</v>
      </c>
      <c r="B44" s="26" t="s">
        <v>37</v>
      </c>
      <c r="C44" s="33"/>
      <c r="D44" s="27">
        <f>SUM(D45:D46)</f>
        <v>2101.1</v>
      </c>
      <c r="E44" s="27">
        <f>SUM(E45:E45)</f>
        <v>607.29999999999995</v>
      </c>
      <c r="F44" s="27">
        <f>SUM(F45:F45)</f>
        <v>631.6</v>
      </c>
    </row>
    <row r="45" spans="1:6" ht="18.75">
      <c r="A45" s="35" t="s">
        <v>38</v>
      </c>
      <c r="B45" s="36"/>
      <c r="C45" s="36" t="s">
        <v>39</v>
      </c>
      <c r="D45" s="37">
        <v>583.9</v>
      </c>
      <c r="E45" s="37">
        <v>607.29999999999995</v>
      </c>
      <c r="F45" s="37">
        <v>631.6</v>
      </c>
    </row>
    <row r="46" spans="1:6" ht="18.75">
      <c r="A46" s="22" t="s">
        <v>79</v>
      </c>
      <c r="B46" s="23"/>
      <c r="C46" s="23" t="s">
        <v>78</v>
      </c>
      <c r="D46" s="18">
        <v>1517.2</v>
      </c>
      <c r="E46" s="18">
        <v>0</v>
      </c>
      <c r="F46" s="18">
        <v>0</v>
      </c>
    </row>
    <row r="47" spans="1:6" ht="18.75">
      <c r="A47" s="25" t="s">
        <v>35</v>
      </c>
      <c r="B47" s="26" t="s">
        <v>40</v>
      </c>
      <c r="C47" s="26"/>
      <c r="D47" s="27">
        <f t="shared" ref="D47:E47" si="6">D48</f>
        <v>253.6</v>
      </c>
      <c r="E47" s="27">
        <f t="shared" si="6"/>
        <v>180</v>
      </c>
      <c r="F47" s="27">
        <f>F48</f>
        <v>175</v>
      </c>
    </row>
    <row r="48" spans="1:6" ht="18.75">
      <c r="A48" s="38" t="s">
        <v>59</v>
      </c>
      <c r="B48" s="39"/>
      <c r="C48" s="40" t="s">
        <v>58</v>
      </c>
      <c r="D48" s="41">
        <f>200-1+54.6</f>
        <v>253.6</v>
      </c>
      <c r="E48" s="41">
        <v>180</v>
      </c>
      <c r="F48" s="41">
        <v>175</v>
      </c>
    </row>
    <row r="49" spans="1:6" ht="18.75">
      <c r="A49" s="57" t="s">
        <v>82</v>
      </c>
      <c r="B49" s="58" t="s">
        <v>83</v>
      </c>
      <c r="C49" s="59"/>
      <c r="D49" s="60">
        <f>D50</f>
        <v>160</v>
      </c>
      <c r="E49" s="60">
        <f>E50</f>
        <v>0</v>
      </c>
      <c r="F49" s="60">
        <f>F50</f>
        <v>0</v>
      </c>
    </row>
    <row r="50" spans="1:6" ht="38.25" thickBot="1">
      <c r="A50" s="61" t="s">
        <v>84</v>
      </c>
      <c r="B50" s="62"/>
      <c r="C50" s="63" t="s">
        <v>85</v>
      </c>
      <c r="D50" s="64">
        <v>160</v>
      </c>
      <c r="E50" s="64">
        <v>0</v>
      </c>
      <c r="F50" s="64">
        <v>0</v>
      </c>
    </row>
    <row r="51" spans="1:6" ht="35.450000000000003" customHeight="1" thickBot="1">
      <c r="A51" s="42" t="s">
        <v>41</v>
      </c>
      <c r="B51" s="43"/>
      <c r="C51" s="43"/>
      <c r="D51" s="44">
        <f>D18+D26+D28+D32+D35+D41+D44+D47+D39+D49</f>
        <v>68620.10000000002</v>
      </c>
      <c r="E51" s="44">
        <f t="shared" ref="E51:F51" si="7">E18+E26+E28+E32+E35+E41+E44+E47+E39</f>
        <v>95106.3</v>
      </c>
      <c r="F51" s="44">
        <f t="shared" si="7"/>
        <v>41526.799999999996</v>
      </c>
    </row>
  </sheetData>
  <mergeCells count="14">
    <mergeCell ref="A14:F14"/>
    <mergeCell ref="A15:F15"/>
    <mergeCell ref="A7:F7"/>
    <mergeCell ref="A8:F8"/>
    <mergeCell ref="B9:F9"/>
    <mergeCell ref="B10:F10"/>
    <mergeCell ref="A12:F12"/>
    <mergeCell ref="A13:F13"/>
    <mergeCell ref="A6:F6"/>
    <mergeCell ref="A1:F1"/>
    <mergeCell ref="A2:F2"/>
    <mergeCell ref="A3:F3"/>
    <mergeCell ref="A4:F4"/>
    <mergeCell ref="A5:F5"/>
  </mergeCells>
  <printOptions horizontalCentered="1"/>
  <pageMargins left="1.1023622047244095" right="0.9055118110236221" top="0.78740157480314965" bottom="0.78740157480314965" header="0.51181102362204722" footer="0.51181102362204722"/>
  <pageSetup paperSize="9" scale="52" firstPageNumber="178" orientation="portrait" useFirstPageNumber="1" r:id="rId1"/>
  <headerFooter alignWithMargins="0">
    <oddHeader>&amp;C&amp;16&amp;P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сентябрь</vt:lpstr>
      <vt:lpstr>сентябрь!Область_печати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2021-09-29T11:16:30Z</cp:lastPrinted>
  <dcterms:created xsi:type="dcterms:W3CDTF">2015-02-17T06:06:32Z</dcterms:created>
  <dcterms:modified xsi:type="dcterms:W3CDTF">2021-09-29T11:17:46Z</dcterms:modified>
</cp:coreProperties>
</file>